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C9BD6BA0-21E4-4B57-8D91-57A97C039AB6}" xr6:coauthVersionLast="47" xr6:coauthVersionMax="47" xr10:uidLastSave="{00000000-0000-0000-0000-000000000000}"/>
  <bookViews>
    <workbookView xWindow="3345" yWindow="750" windowWidth="22020" windowHeight="14580"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00000000-0006-0000-0100-000004000000}">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00000000-0006-0000-0100-000007000000}">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<sst xmlns="http://schemas.openxmlformats.org/spreadsheetml/2006/main" count="197" uniqueCount="135">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</sst>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0" borderId="0" xfId="0" applyFont="1" applyProtection="1">
      <alignment vertical="center"/>
      <protection locked="0"/>
    </xf>
    <xf numFmtId="0" fontId="5" fillId="0" borderId="0" xfId="0" applyFont="1" applyAlignment="1" applyProtection="1">
      <alignment horizontal="center" vertical="center"/>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13" fillId="0" borderId="0" xfId="0" applyFont="1" applyAlignment="1" applyProtection="1">
      <alignment horizontal="center" vertical="center"/>
      <protection locked="0"/>
    </xf>
    <xf numFmtId="0" fontId="13" fillId="3" borderId="56" xfId="0" applyFont="1" applyFill="1" applyBorder="1" applyAlignment="1" applyProtection="1">
      <alignment horizontal="center" vertical="center"/>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5" fillId="3" borderId="69"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3" borderId="21" xfId="0" applyFont="1" applyFill="1" applyBorder="1" applyAlignment="1" applyProtection="1">
      <alignment horizontal="left" vertical="center" wrapText="1"/>
      <protection locked="0"/>
    </xf>
    <xf numFmtId="0" fontId="5" fillId="3" borderId="22" xfId="0" applyFont="1" applyFill="1" applyBorder="1" applyAlignment="1" applyProtection="1">
      <alignment horizontal="left" vertical="center" wrapText="1"/>
      <protection locked="0"/>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20"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12" fillId="0" borderId="10" xfId="0" applyFont="1" applyBorder="1" applyAlignment="1" applyProtection="1">
      <alignment horizontal="right"/>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Normal="100" zoomScalePageLayoutView="80" workbookViewId="0">
      <selection sqref="A1:G1"/>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118</v>
      </c>
      <c r="B3" s="78"/>
      <c r="C3" s="78"/>
      <c r="D3" s="78"/>
      <c r="E3" s="78"/>
      <c r="F3" s="78"/>
      <c r="G3" s="77"/>
    </row>
    <row r="4" spans="1:10" ht="36.75" customHeight="1">
      <c r="A4" t="s">
        <v>119</v>
      </c>
      <c r="B4" s="78"/>
      <c r="C4" s="180"/>
      <c r="D4" s="78"/>
      <c r="E4" s="78"/>
      <c r="F4" s="78"/>
      <c r="G4" s="77"/>
    </row>
    <row r="5" spans="1:10" ht="27.75" customHeight="1">
      <c r="A5" s="180"/>
      <c r="B5" s="78"/>
      <c r="C5" s="180"/>
      <c r="D5" s="78"/>
      <c r="E5" s="78"/>
      <c r="F5" s="78"/>
      <c r="G5" s="77"/>
    </row>
    <row r="6" spans="1:10" ht="24.75" customHeight="1">
      <c r="A6" s="74" t="s">
        <v>130</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125</v>
      </c>
      <c r="B11" s="38"/>
    </row>
    <row r="12" spans="1:10" ht="22.5" customHeight="1">
      <c r="B12" s="38"/>
    </row>
    <row r="13" spans="1:10" ht="22.5" customHeight="1">
      <c r="A13" t="s">
        <v>75</v>
      </c>
    </row>
    <row r="14" spans="1:10" ht="22.5" customHeight="1">
      <c r="A14" s="38" t="s">
        <v>121</v>
      </c>
      <c r="B14" s="38"/>
      <c r="C14" s="38"/>
      <c r="D14" s="38"/>
      <c r="E14" s="38"/>
      <c r="F14" s="38"/>
      <c r="G14" s="38"/>
      <c r="H14" s="38"/>
      <c r="I14" s="38"/>
      <c r="J14" s="38"/>
    </row>
    <row r="15" spans="1:10" ht="22.5" customHeight="1">
      <c r="A15" s="182" t="s">
        <v>120</v>
      </c>
      <c r="B15" s="182"/>
      <c r="C15" s="182"/>
      <c r="D15" s="182"/>
      <c r="E15" s="182"/>
      <c r="F15" s="182"/>
      <c r="G15" s="38"/>
      <c r="H15" s="38"/>
      <c r="I15" s="38"/>
      <c r="J15" s="38"/>
    </row>
    <row r="16" spans="1:10" ht="22.5" customHeight="1">
      <c r="A16" s="183" t="s">
        <v>123</v>
      </c>
      <c r="B16" s="183"/>
      <c r="C16" s="183"/>
      <c r="D16" s="183"/>
      <c r="E16" s="183"/>
      <c r="F16" s="183"/>
      <c r="G16" s="183"/>
      <c r="H16" s="183"/>
      <c r="I16" s="183"/>
      <c r="J16" s="183"/>
    </row>
    <row r="17" spans="1:10" ht="22.5" customHeight="1">
      <c r="A17" s="183" t="s">
        <v>122</v>
      </c>
      <c r="B17" s="183"/>
      <c r="C17" s="183"/>
      <c r="D17" s="183"/>
      <c r="E17" s="183"/>
      <c r="F17" s="183"/>
      <c r="G17" s="183"/>
      <c r="H17" s="75"/>
      <c r="I17" s="75"/>
      <c r="J17" s="75"/>
    </row>
    <row r="18" spans="1:10" ht="22.5" customHeight="1">
      <c r="A18" s="182" t="s">
        <v>126</v>
      </c>
      <c r="B18" s="182"/>
      <c r="C18" s="182"/>
      <c r="D18" s="182"/>
      <c r="E18" s="182"/>
      <c r="F18" s="182"/>
      <c r="G18" s="182"/>
      <c r="H18" s="75"/>
      <c r="I18" s="75"/>
      <c r="J18" s="75"/>
    </row>
    <row r="19" spans="1:10" ht="22.5" customHeight="1">
      <c r="A19" s="76" t="s">
        <v>124</v>
      </c>
      <c r="B19" s="75"/>
      <c r="C19" s="75"/>
      <c r="D19" s="75"/>
      <c r="E19" s="75"/>
      <c r="F19" s="75"/>
      <c r="G19" s="75"/>
      <c r="H19" s="75"/>
      <c r="I19" s="75"/>
      <c r="J19" s="75"/>
    </row>
    <row r="20" spans="1:10" ht="22.5" customHeight="1">
      <c r="A20" s="38" t="s">
        <v>108</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129</v>
      </c>
    </row>
    <row r="23" spans="1:10" ht="22.5" customHeight="1">
      <c r="A23" s="38" t="s">
        <v>71</v>
      </c>
    </row>
    <row r="24" spans="1:10" ht="22.5" customHeight="1">
      <c r="A24" s="38" t="s">
        <v>128</v>
      </c>
    </row>
    <row r="25" spans="1:10" ht="22.5" customHeight="1">
      <c r="A25" s="38" t="s">
        <v>127</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113</v>
      </c>
      <c r="E28" s="73" t="s">
        <v>114</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zoomScaleNormal="100" workbookViewId="0">
      <selection activeCell="K1" sqref="K1:L1"/>
    </sheetView>
  </sheetViews>
  <sheetFormatPr defaultColWidth="9"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01" t="s">
        <v>95</v>
      </c>
      <c r="L1" s="201"/>
      <c r="M1" s="200" t="s">
        <v>94</v>
      </c>
      <c r="N1" s="200"/>
      <c r="O1" s="200"/>
      <c r="P1" s="200"/>
      <c r="Q1" s="200"/>
      <c r="R1" s="200"/>
      <c r="S1" s="200"/>
    </row>
    <row r="2" spans="1:19" ht="17.25" customHeight="1" thickBot="1">
      <c r="A2" s="98"/>
      <c r="B2" s="99"/>
      <c r="C2" s="100"/>
      <c r="D2" s="187" t="s">
        <v>106</v>
      </c>
      <c r="E2" s="187"/>
      <c r="F2" s="187"/>
      <c r="G2" s="98"/>
      <c r="H2" s="102"/>
      <c r="I2" s="103"/>
      <c r="J2" s="187" t="s">
        <v>107</v>
      </c>
      <c r="K2" s="187"/>
      <c r="L2" s="187"/>
      <c r="M2" s="98"/>
      <c r="N2" s="98"/>
      <c r="O2" s="98"/>
      <c r="P2" s="98"/>
      <c r="Q2" s="101"/>
      <c r="R2" s="98"/>
      <c r="S2" s="98"/>
    </row>
    <row r="3" spans="1:19" ht="4.5" customHeight="1" thickBot="1">
      <c r="M3" s="104"/>
      <c r="N3" s="104"/>
      <c r="O3" s="215" t="s">
        <v>49</v>
      </c>
      <c r="P3" s="215"/>
      <c r="Q3" s="217"/>
      <c r="R3" s="217"/>
      <c r="S3" s="217"/>
    </row>
    <row r="4" spans="1:19" ht="21" customHeight="1" thickBot="1">
      <c r="A4" s="270" t="s">
        <v>0</v>
      </c>
      <c r="B4" s="271"/>
      <c r="C4" s="271"/>
      <c r="D4" s="271"/>
      <c r="E4" s="272"/>
      <c r="F4" s="253" t="s">
        <v>77</v>
      </c>
      <c r="G4" s="254"/>
      <c r="H4" s="254"/>
      <c r="I4" s="254"/>
      <c r="J4" s="233"/>
      <c r="K4" s="234"/>
      <c r="L4" s="234"/>
      <c r="M4" s="235"/>
      <c r="O4" s="216"/>
      <c r="P4" s="216"/>
      <c r="Q4" s="218"/>
      <c r="R4" s="218"/>
      <c r="S4" s="218"/>
    </row>
    <row r="5" spans="1:19" ht="21" customHeight="1" thickBot="1">
      <c r="A5" s="270" t="s">
        <v>1</v>
      </c>
      <c r="B5" s="271"/>
      <c r="C5" s="271"/>
      <c r="D5" s="271"/>
      <c r="E5" s="272"/>
      <c r="F5" s="253" t="s">
        <v>80</v>
      </c>
      <c r="G5" s="254"/>
      <c r="H5" s="254"/>
      <c r="I5" s="255"/>
      <c r="J5" s="233"/>
      <c r="K5" s="234"/>
      <c r="L5" s="234"/>
      <c r="M5" s="235"/>
    </row>
    <row r="6" spans="1:19" ht="3.75" customHeight="1"/>
    <row r="7" spans="1:19" ht="18" customHeight="1" thickBot="1">
      <c r="A7" s="97" t="s">
        <v>76</v>
      </c>
    </row>
    <row r="8" spans="1:19" ht="15.75" customHeight="1" thickBot="1">
      <c r="A8" s="287" t="s">
        <v>18</v>
      </c>
      <c r="B8" s="288"/>
      <c r="C8" s="288"/>
      <c r="D8" s="288"/>
      <c r="E8" s="289"/>
      <c r="F8" s="106"/>
      <c r="G8" s="107" t="s">
        <v>96</v>
      </c>
      <c r="H8" s="108"/>
      <c r="I8" s="109" t="s">
        <v>97</v>
      </c>
      <c r="J8" s="256"/>
      <c r="K8" s="256"/>
      <c r="L8" s="110" t="s">
        <v>100</v>
      </c>
    </row>
    <row r="9" spans="1:19" ht="15" customHeight="1" thickBot="1">
      <c r="A9" s="287" t="s">
        <v>19</v>
      </c>
      <c r="B9" s="288"/>
      <c r="C9" s="288"/>
      <c r="D9" s="288"/>
      <c r="E9" s="289"/>
      <c r="F9" s="106"/>
      <c r="G9" s="107" t="s">
        <v>96</v>
      </c>
      <c r="H9" s="108"/>
      <c r="I9" s="109" t="s">
        <v>98</v>
      </c>
      <c r="J9" s="256"/>
      <c r="K9" s="256"/>
      <c r="L9" s="110" t="s">
        <v>100</v>
      </c>
      <c r="S9" s="111" t="s">
        <v>26</v>
      </c>
    </row>
    <row r="10" spans="1:19" ht="14.25" customHeight="1">
      <c r="A10" s="221" t="s">
        <v>2</v>
      </c>
      <c r="B10" s="222"/>
      <c r="C10" s="222"/>
      <c r="D10" s="222"/>
      <c r="E10" s="223"/>
      <c r="F10" s="257" t="str">
        <f>IF(F5="01 当初予算","本年度予算額","補正前")</f>
        <v>本年度予算額</v>
      </c>
      <c r="G10" s="260" t="str">
        <f>IF(F5="01 当初予算","前年度予算額","補正額")</f>
        <v>前年度予算額</v>
      </c>
      <c r="H10" s="261"/>
      <c r="I10" s="262"/>
      <c r="J10" s="197" t="str">
        <f>IF(F5="01 当初予算","比較","補正後")</f>
        <v>比較</v>
      </c>
      <c r="K10" s="203" t="str">
        <f>IF(F5="01 当初予算","本年度予算額の財源内訳","補正額の財源内訳")</f>
        <v>本年度予算額の財源内訳</v>
      </c>
      <c r="L10" s="204"/>
      <c r="M10" s="204"/>
      <c r="N10" s="205"/>
      <c r="O10" s="227" t="s">
        <v>9</v>
      </c>
      <c r="P10" s="228"/>
      <c r="Q10" s="221" t="s">
        <v>43</v>
      </c>
      <c r="R10" s="222"/>
      <c r="S10" s="223"/>
    </row>
    <row r="11" spans="1:19" ht="13.5" customHeight="1">
      <c r="A11" s="194"/>
      <c r="B11" s="195"/>
      <c r="C11" s="195"/>
      <c r="D11" s="195"/>
      <c r="E11" s="196"/>
      <c r="F11" s="258"/>
      <c r="G11" s="263"/>
      <c r="H11" s="264"/>
      <c r="I11" s="265"/>
      <c r="J11" s="198"/>
      <c r="K11" s="236" t="s">
        <v>10</v>
      </c>
      <c r="L11" s="237"/>
      <c r="M11" s="237"/>
      <c r="N11" s="231" t="s">
        <v>11</v>
      </c>
      <c r="O11" s="229"/>
      <c r="P11" s="230"/>
      <c r="Q11" s="194" t="s">
        <v>46</v>
      </c>
      <c r="R11" s="195"/>
      <c r="S11" s="196"/>
    </row>
    <row r="12" spans="1:19" ht="14.25" customHeight="1" thickBot="1">
      <c r="A12" s="224"/>
      <c r="B12" s="225"/>
      <c r="C12" s="225"/>
      <c r="D12" s="225"/>
      <c r="E12" s="226"/>
      <c r="F12" s="259"/>
      <c r="G12" s="266"/>
      <c r="H12" s="267"/>
      <c r="I12" s="268"/>
      <c r="J12" s="199"/>
      <c r="K12" s="51" t="s">
        <v>74</v>
      </c>
      <c r="L12" s="49" t="s">
        <v>12</v>
      </c>
      <c r="M12" s="49" t="s">
        <v>13</v>
      </c>
      <c r="N12" s="232"/>
      <c r="O12" s="112" t="s">
        <v>14</v>
      </c>
      <c r="P12" s="113" t="s">
        <v>15</v>
      </c>
      <c r="Q12" s="114" t="s">
        <v>42</v>
      </c>
      <c r="R12" s="115" t="s">
        <v>41</v>
      </c>
      <c r="S12" s="113" t="s">
        <v>4</v>
      </c>
    </row>
    <row r="13" spans="1:19" ht="21.75" customHeight="1">
      <c r="A13" s="221"/>
      <c r="B13" s="222"/>
      <c r="C13" s="222"/>
      <c r="D13" s="222"/>
      <c r="E13" s="223"/>
      <c r="F13" s="282"/>
      <c r="G13" s="244"/>
      <c r="H13" s="245"/>
      <c r="I13" s="246"/>
      <c r="J13" s="206">
        <f>IF(F5="01 当初予算",F13-G13,F13+G13)</f>
        <v>0</v>
      </c>
      <c r="K13" s="209"/>
      <c r="L13" s="212"/>
      <c r="M13" s="212"/>
      <c r="N13" s="206">
        <f>IF(F5="01 当初予算",F13-K13-L13-M13,G13-K13-L13-M13)</f>
        <v>0</v>
      </c>
      <c r="O13" s="116"/>
      <c r="P13" s="117"/>
      <c r="Q13" s="177"/>
      <c r="R13" s="118"/>
      <c r="S13" s="119"/>
    </row>
    <row r="14" spans="1:19" ht="21.75" customHeight="1">
      <c r="A14" s="194"/>
      <c r="B14" s="195"/>
      <c r="C14" s="195"/>
      <c r="D14" s="195"/>
      <c r="E14" s="196"/>
      <c r="F14" s="283"/>
      <c r="G14" s="247"/>
      <c r="H14" s="248"/>
      <c r="I14" s="249"/>
      <c r="J14" s="207"/>
      <c r="K14" s="210"/>
      <c r="L14" s="213"/>
      <c r="M14" s="213"/>
      <c r="N14" s="207"/>
      <c r="O14" s="120"/>
      <c r="P14" s="121"/>
      <c r="Q14" s="177"/>
      <c r="R14" s="118"/>
      <c r="S14" s="119"/>
    </row>
    <row r="15" spans="1:19" ht="21.75" customHeight="1">
      <c r="A15" s="194"/>
      <c r="B15" s="195"/>
      <c r="C15" s="195"/>
      <c r="D15" s="195"/>
      <c r="E15" s="196"/>
      <c r="F15" s="283"/>
      <c r="G15" s="247"/>
      <c r="H15" s="248"/>
      <c r="I15" s="249"/>
      <c r="J15" s="207"/>
      <c r="K15" s="210"/>
      <c r="L15" s="213"/>
      <c r="M15" s="213"/>
      <c r="N15" s="207"/>
      <c r="O15" s="120"/>
      <c r="P15" s="121"/>
      <c r="Q15" s="177"/>
      <c r="R15" s="118"/>
      <c r="S15" s="119"/>
    </row>
    <row r="16" spans="1:19" ht="21.75" customHeight="1">
      <c r="A16" s="194"/>
      <c r="B16" s="195"/>
      <c r="C16" s="195"/>
      <c r="D16" s="195"/>
      <c r="E16" s="196"/>
      <c r="F16" s="283"/>
      <c r="G16" s="247"/>
      <c r="H16" s="248"/>
      <c r="I16" s="249"/>
      <c r="J16" s="207"/>
      <c r="K16" s="210"/>
      <c r="L16" s="213"/>
      <c r="M16" s="213"/>
      <c r="N16" s="207"/>
      <c r="O16" s="120"/>
      <c r="P16" s="121"/>
      <c r="Q16" s="177"/>
      <c r="R16" s="118"/>
      <c r="S16" s="119"/>
    </row>
    <row r="17" spans="1:19" ht="21.75" customHeight="1">
      <c r="A17" s="122"/>
      <c r="B17" s="123" t="s">
        <v>101</v>
      </c>
      <c r="C17" s="124"/>
      <c r="D17" s="279" t="s">
        <v>99</v>
      </c>
      <c r="E17" s="280"/>
      <c r="F17" s="283"/>
      <c r="G17" s="247"/>
      <c r="H17" s="248"/>
      <c r="I17" s="249"/>
      <c r="J17" s="207"/>
      <c r="K17" s="210"/>
      <c r="L17" s="213"/>
      <c r="M17" s="213"/>
      <c r="N17" s="207"/>
      <c r="O17" s="120"/>
      <c r="P17" s="121"/>
      <c r="Q17" s="177"/>
      <c r="R17" s="125"/>
      <c r="S17" s="119"/>
    </row>
    <row r="18" spans="1:19" ht="21.75" customHeight="1">
      <c r="A18" s="126"/>
      <c r="B18" s="269"/>
      <c r="C18" s="269"/>
      <c r="D18" s="269"/>
      <c r="E18" s="127" t="s">
        <v>100</v>
      </c>
      <c r="F18" s="283"/>
      <c r="G18" s="247"/>
      <c r="H18" s="248"/>
      <c r="I18" s="249"/>
      <c r="J18" s="207"/>
      <c r="K18" s="210"/>
      <c r="L18" s="213"/>
      <c r="M18" s="213"/>
      <c r="N18" s="207"/>
      <c r="O18" s="120"/>
      <c r="P18" s="121"/>
      <c r="Q18" s="177"/>
      <c r="R18" s="118"/>
      <c r="S18" s="119"/>
    </row>
    <row r="19" spans="1:19" ht="21.75" customHeight="1">
      <c r="A19" s="238"/>
      <c r="B19" s="239"/>
      <c r="C19" s="239"/>
      <c r="D19" s="239"/>
      <c r="E19" s="240"/>
      <c r="F19" s="283"/>
      <c r="G19" s="247"/>
      <c r="H19" s="248"/>
      <c r="I19" s="249"/>
      <c r="J19" s="207"/>
      <c r="K19" s="210"/>
      <c r="L19" s="213"/>
      <c r="M19" s="213"/>
      <c r="N19" s="207"/>
      <c r="O19" s="120"/>
      <c r="P19" s="121"/>
      <c r="Q19" s="177"/>
      <c r="R19" s="118"/>
      <c r="S19" s="119"/>
    </row>
    <row r="20" spans="1:19" ht="21.75" customHeight="1">
      <c r="A20" s="238"/>
      <c r="B20" s="239"/>
      <c r="C20" s="239"/>
      <c r="D20" s="239"/>
      <c r="E20" s="240"/>
      <c r="F20" s="283"/>
      <c r="G20" s="247"/>
      <c r="H20" s="248"/>
      <c r="I20" s="249"/>
      <c r="J20" s="207"/>
      <c r="K20" s="210"/>
      <c r="L20" s="213"/>
      <c r="M20" s="213"/>
      <c r="N20" s="207"/>
      <c r="O20" s="120"/>
      <c r="P20" s="121"/>
      <c r="Q20" s="177"/>
      <c r="R20" s="118"/>
      <c r="S20" s="119">
        <v>10000</v>
      </c>
    </row>
    <row r="21" spans="1:19" ht="21.75" customHeight="1">
      <c r="A21" s="238"/>
      <c r="B21" s="239"/>
      <c r="C21" s="239"/>
      <c r="D21" s="239"/>
      <c r="E21" s="240"/>
      <c r="F21" s="283"/>
      <c r="G21" s="247"/>
      <c r="H21" s="248"/>
      <c r="I21" s="249"/>
      <c r="J21" s="207"/>
      <c r="K21" s="210"/>
      <c r="L21" s="213"/>
      <c r="M21" s="213"/>
      <c r="N21" s="207"/>
      <c r="O21" s="128"/>
      <c r="P21" s="121"/>
      <c r="Q21" s="177"/>
      <c r="R21" s="125"/>
      <c r="S21" s="119"/>
    </row>
    <row r="22" spans="1:19" ht="21.75" customHeight="1">
      <c r="A22" s="238"/>
      <c r="B22" s="239"/>
      <c r="C22" s="239"/>
      <c r="D22" s="239"/>
      <c r="E22" s="240"/>
      <c r="F22" s="283"/>
      <c r="G22" s="247"/>
      <c r="H22" s="248"/>
      <c r="I22" s="249"/>
      <c r="J22" s="207"/>
      <c r="K22" s="210"/>
      <c r="L22" s="213"/>
      <c r="M22" s="213"/>
      <c r="N22" s="207"/>
      <c r="O22" s="120"/>
      <c r="P22" s="121"/>
      <c r="Q22" s="177"/>
      <c r="R22" s="125"/>
      <c r="S22" s="119"/>
    </row>
    <row r="23" spans="1:19" ht="21.75" customHeight="1">
      <c r="A23" s="241"/>
      <c r="B23" s="242"/>
      <c r="C23" s="242"/>
      <c r="D23" s="242"/>
      <c r="E23" s="243"/>
      <c r="F23" s="283"/>
      <c r="G23" s="250"/>
      <c r="H23" s="251"/>
      <c r="I23" s="252"/>
      <c r="J23" s="207"/>
      <c r="K23" s="211"/>
      <c r="L23" s="214"/>
      <c r="M23" s="214"/>
      <c r="N23" s="208"/>
      <c r="O23" s="129"/>
      <c r="P23" s="130"/>
      <c r="Q23" s="177"/>
      <c r="R23" s="125"/>
      <c r="S23" s="119"/>
    </row>
    <row r="24" spans="1:19" ht="21" customHeight="1" thickBot="1">
      <c r="A24" s="276" t="s">
        <v>17</v>
      </c>
      <c r="B24" s="277"/>
      <c r="C24" s="277"/>
      <c r="D24" s="277"/>
      <c r="E24" s="278"/>
      <c r="F24" s="146">
        <f>F13</f>
        <v>0</v>
      </c>
      <c r="G24" s="284">
        <f>G13</f>
        <v>0</v>
      </c>
      <c r="H24" s="285"/>
      <c r="I24" s="286"/>
      <c r="J24" s="147">
        <f>J13</f>
        <v>0</v>
      </c>
      <c r="K24" s="146">
        <f>K13</f>
        <v>0</v>
      </c>
      <c r="L24" s="148">
        <f>L13</f>
        <v>0</v>
      </c>
      <c r="M24" s="148">
        <f>M13</f>
        <v>0</v>
      </c>
      <c r="N24" s="147">
        <f>N13</f>
        <v>0</v>
      </c>
      <c r="O24" s="131" t="s">
        <v>17</v>
      </c>
      <c r="P24" s="149">
        <f>SUM(P13:P23)</f>
        <v>0</v>
      </c>
      <c r="Q24" s="219" t="s">
        <v>17</v>
      </c>
      <c r="R24" s="220"/>
      <c r="S24" s="149">
        <f>SUM(S13:S23)</f>
        <v>10000</v>
      </c>
    </row>
    <row r="25" spans="1:19">
      <c r="K25" s="132"/>
      <c r="L25" s="133"/>
      <c r="M25" s="134"/>
      <c r="N25" s="135"/>
      <c r="O25" s="136"/>
      <c r="P25" s="137"/>
      <c r="S25" s="137"/>
    </row>
    <row r="26" spans="1:19">
      <c r="A26" s="281" t="s">
        <v>93</v>
      </c>
      <c r="B26" s="281"/>
      <c r="C26" s="281"/>
      <c r="D26" s="281"/>
      <c r="E26" s="281"/>
      <c r="F26" s="281"/>
      <c r="G26" s="281"/>
      <c r="H26" s="281"/>
      <c r="I26" s="281"/>
      <c r="J26" s="281"/>
      <c r="K26" s="281"/>
    </row>
    <row r="27" spans="1:19" ht="6" customHeight="1">
      <c r="A27" s="138"/>
      <c r="B27" s="138"/>
      <c r="C27" s="138"/>
      <c r="D27" s="138"/>
      <c r="E27" s="138"/>
    </row>
    <row r="28" spans="1:19" ht="17.25" customHeight="1">
      <c r="A28" s="139"/>
      <c r="B28" s="139"/>
      <c r="C28" s="139"/>
      <c r="D28" s="139"/>
      <c r="E28" s="139"/>
      <c r="L28" s="202" t="s">
        <v>92</v>
      </c>
      <c r="M28" s="202"/>
      <c r="N28" s="202"/>
      <c r="O28" s="140"/>
    </row>
    <row r="29" spans="1:19" ht="11.25" customHeight="1">
      <c r="K29" s="140"/>
      <c r="L29" s="141"/>
      <c r="P29" s="188" t="s">
        <v>40</v>
      </c>
      <c r="Q29" s="188"/>
      <c r="R29" s="142" t="s">
        <v>39</v>
      </c>
      <c r="S29" s="143"/>
    </row>
    <row r="30" spans="1:19" ht="18" customHeight="1">
      <c r="B30" s="144" t="s">
        <v>102</v>
      </c>
      <c r="C30" s="140"/>
      <c r="D30" s="140"/>
      <c r="E30" s="140"/>
      <c r="F30" s="140"/>
      <c r="G30" s="140"/>
      <c r="H30" s="140"/>
      <c r="I30" s="140"/>
      <c r="J30" s="140"/>
      <c r="K30" s="143"/>
      <c r="L30" s="140"/>
      <c r="M30" s="140"/>
      <c r="O30" s="141" t="s">
        <v>38</v>
      </c>
      <c r="P30" s="193"/>
      <c r="Q30" s="193"/>
      <c r="R30" s="145"/>
      <c r="S30" s="141"/>
    </row>
    <row r="31" spans="1:19">
      <c r="B31" s="273" t="s">
        <v>103</v>
      </c>
      <c r="C31" s="274"/>
      <c r="D31" s="274"/>
      <c r="E31" s="274"/>
      <c r="F31" s="275"/>
      <c r="G31" s="189"/>
      <c r="H31" s="190"/>
      <c r="I31" s="190"/>
      <c r="J31" s="190"/>
      <c r="K31" s="190"/>
      <c r="L31" s="190"/>
      <c r="M31" s="191"/>
    </row>
    <row r="32" spans="1:19">
      <c r="B32" s="273" t="s">
        <v>104</v>
      </c>
      <c r="C32" s="274"/>
      <c r="D32" s="274"/>
      <c r="E32" s="274"/>
      <c r="F32" s="275"/>
      <c r="G32" s="189"/>
      <c r="H32" s="190"/>
      <c r="I32" s="190"/>
      <c r="J32" s="190"/>
      <c r="K32" s="190"/>
      <c r="L32" s="190"/>
      <c r="M32" s="191"/>
      <c r="O32" s="141"/>
      <c r="P32" s="192"/>
      <c r="Q32" s="192"/>
      <c r="R32" s="140"/>
      <c r="S32" s="140"/>
    </row>
    <row r="33" spans="2:19">
      <c r="B33" s="273" t="s">
        <v>105</v>
      </c>
      <c r="C33" s="274"/>
      <c r="D33" s="274"/>
      <c r="E33" s="274"/>
      <c r="F33" s="275"/>
      <c r="G33" s="189"/>
      <c r="H33" s="190"/>
      <c r="I33" s="190"/>
      <c r="J33" s="190"/>
      <c r="K33" s="190"/>
      <c r="L33" s="190"/>
      <c r="M33" s="191"/>
      <c r="O33" s="142"/>
      <c r="P33" s="188"/>
      <c r="Q33" s="188"/>
      <c r="R33" s="187"/>
      <c r="S33" s="187"/>
    </row>
    <row r="34" spans="2:19">
      <c r="O34" s="140"/>
      <c r="P34" s="188"/>
      <c r="Q34" s="188"/>
      <c r="R34" s="187"/>
      <c r="S34" s="187"/>
    </row>
  </sheetData>
  <sheetProtection sheet="1" objects="1" scenarios="1"/>
  <mergeCells count="55">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P30:Q30"/>
    <mergeCell ref="Q11:S11"/>
    <mergeCell ref="J10:J12"/>
    <mergeCell ref="M1:S1"/>
    <mergeCell ref="K1:L1"/>
    <mergeCell ref="L28:N28"/>
    <mergeCell ref="K10:N10"/>
    <mergeCell ref="N13:N23"/>
    <mergeCell ref="K13:K23"/>
    <mergeCell ref="L13:L23"/>
    <mergeCell ref="O3:P4"/>
    <mergeCell ref="Q3:S4"/>
    <mergeCell ref="Q24:R24"/>
    <mergeCell ref="Q10:S10"/>
    <mergeCell ref="P29:Q29"/>
    <mergeCell ref="R34:S34"/>
    <mergeCell ref="P33:Q33"/>
    <mergeCell ref="P34:Q34"/>
    <mergeCell ref="G31:M31"/>
    <mergeCell ref="G32:M32"/>
    <mergeCell ref="G33:M33"/>
    <mergeCell ref="R33:S33"/>
    <mergeCell ref="P32:Q32"/>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00000000-0002-0000-0100-000002000000}">
          <x14:formula1>
            <xm:f>Sheet1!$E$1:$E$5</xm:f>
          </x14:formula1>
          <xm:sqref>K1:L1</xm:sqref>
        </x14:dataValidation>
        <x14:dataValidation type="list" allowBlank="1" showInputMessage="1" showErrorMessage="1" xr:uid="{00000000-0002-0000-0100-000003000000}">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sqref="A1:M1"/>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290" t="s">
        <v>115</v>
      </c>
      <c r="B1" s="290"/>
      <c r="C1" s="290"/>
      <c r="D1" s="290"/>
      <c r="E1" s="290"/>
      <c r="F1" s="290"/>
      <c r="G1" s="290"/>
      <c r="H1" s="290"/>
      <c r="I1" s="290"/>
      <c r="J1" s="290"/>
      <c r="K1" s="290"/>
      <c r="L1" s="290"/>
      <c r="M1" s="290"/>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296" t="s">
        <v>79</v>
      </c>
      <c r="C4" s="297"/>
      <c r="D4" s="298" t="s">
        <v>116</v>
      </c>
      <c r="E4" s="299"/>
      <c r="F4" s="299"/>
      <c r="G4" s="300"/>
      <c r="I4" s="291" t="s">
        <v>49</v>
      </c>
      <c r="J4" s="292"/>
      <c r="K4" s="293" t="s">
        <v>50</v>
      </c>
      <c r="L4" s="294"/>
      <c r="M4" s="295"/>
    </row>
    <row r="5" spans="1:13" ht="17.25" customHeight="1" thickBot="1">
      <c r="A5" s="2" t="s">
        <v>1</v>
      </c>
      <c r="B5" s="301" t="s">
        <v>80</v>
      </c>
      <c r="C5" s="302"/>
      <c r="D5" s="302"/>
      <c r="E5" s="303"/>
      <c r="F5" s="303"/>
      <c r="G5" s="304"/>
    </row>
    <row r="6" spans="1:13" ht="9" customHeight="1"/>
    <row r="7" spans="1:13" ht="15" customHeight="1" thickBot="1">
      <c r="A7" t="s">
        <v>76</v>
      </c>
    </row>
    <row r="8" spans="1:13" ht="15.75" customHeight="1" thickBot="1">
      <c r="A8" s="4" t="s">
        <v>18</v>
      </c>
      <c r="B8" s="10"/>
      <c r="C8" s="79" t="s">
        <v>83</v>
      </c>
      <c r="D8" s="305" t="s">
        <v>32</v>
      </c>
      <c r="E8" s="305"/>
      <c r="F8" s="306"/>
    </row>
    <row r="9" spans="1:13" ht="15" customHeight="1" thickBot="1">
      <c r="A9" s="44" t="s">
        <v>19</v>
      </c>
      <c r="B9" s="10"/>
      <c r="C9" s="79" t="s">
        <v>84</v>
      </c>
      <c r="D9" s="305" t="s">
        <v>33</v>
      </c>
      <c r="E9" s="305"/>
      <c r="F9" s="306"/>
      <c r="M9" s="27" t="s">
        <v>26</v>
      </c>
    </row>
    <row r="10" spans="1:13" ht="14.25" customHeight="1">
      <c r="A10" s="307" t="s">
        <v>2</v>
      </c>
      <c r="B10" s="17" t="s">
        <v>3</v>
      </c>
      <c r="C10" s="18" t="s">
        <v>5</v>
      </c>
      <c r="D10" s="197" t="s">
        <v>7</v>
      </c>
      <c r="E10" s="203" t="s">
        <v>45</v>
      </c>
      <c r="F10" s="204"/>
      <c r="G10" s="204"/>
      <c r="H10" s="205"/>
      <c r="I10" s="203" t="s">
        <v>9</v>
      </c>
      <c r="J10" s="205"/>
      <c r="K10" s="315" t="s">
        <v>43</v>
      </c>
      <c r="L10" s="316"/>
      <c r="M10" s="317"/>
    </row>
    <row r="11" spans="1:13">
      <c r="A11" s="308"/>
      <c r="B11" s="19" t="s">
        <v>4</v>
      </c>
      <c r="C11" s="20" t="s">
        <v>4</v>
      </c>
      <c r="D11" s="198"/>
      <c r="E11" s="236" t="s">
        <v>10</v>
      </c>
      <c r="F11" s="237"/>
      <c r="G11" s="237"/>
      <c r="H11" s="231" t="s">
        <v>11</v>
      </c>
      <c r="I11" s="236"/>
      <c r="J11" s="231"/>
      <c r="K11" s="318" t="s">
        <v>46</v>
      </c>
      <c r="L11" s="319"/>
      <c r="M11" s="320"/>
    </row>
    <row r="12" spans="1:13" ht="14.25" customHeight="1" thickBot="1">
      <c r="A12" s="309"/>
      <c r="B12" s="71" t="s">
        <v>61</v>
      </c>
      <c r="C12" s="21" t="s">
        <v>6</v>
      </c>
      <c r="D12" s="22" t="s">
        <v>8</v>
      </c>
      <c r="E12" s="51" t="s">
        <v>74</v>
      </c>
      <c r="F12" s="49" t="s">
        <v>12</v>
      </c>
      <c r="G12" s="49" t="s">
        <v>13</v>
      </c>
      <c r="H12" s="232"/>
      <c r="I12" s="51" t="s">
        <v>14</v>
      </c>
      <c r="J12" s="45" t="s">
        <v>15</v>
      </c>
      <c r="K12" s="30" t="s">
        <v>42</v>
      </c>
      <c r="L12" s="41" t="s">
        <v>41</v>
      </c>
      <c r="M12" s="45" t="s">
        <v>4</v>
      </c>
    </row>
    <row r="13" spans="1:13" ht="20.100000000000001" customHeight="1">
      <c r="A13" s="6"/>
      <c r="B13" s="321">
        <v>27709</v>
      </c>
      <c r="C13" s="323">
        <v>17935</v>
      </c>
      <c r="D13" s="325">
        <v>9774</v>
      </c>
      <c r="E13" s="327">
        <v>10000</v>
      </c>
      <c r="F13" s="330"/>
      <c r="G13" s="330"/>
      <c r="H13" s="333">
        <f>B13-E13-F13-G13</f>
        <v>17709</v>
      </c>
      <c r="I13" s="82" t="s">
        <v>53</v>
      </c>
      <c r="J13" s="83">
        <v>241</v>
      </c>
      <c r="K13" s="24"/>
      <c r="L13" s="88" t="s">
        <v>54</v>
      </c>
      <c r="M13" s="89">
        <v>2092</v>
      </c>
    </row>
    <row r="14" spans="1:13" ht="20.100000000000001" customHeight="1">
      <c r="A14" s="7"/>
      <c r="B14" s="322"/>
      <c r="C14" s="324"/>
      <c r="D14" s="326"/>
      <c r="E14" s="328"/>
      <c r="F14" s="331"/>
      <c r="G14" s="331"/>
      <c r="H14" s="334"/>
      <c r="I14" s="84" t="s">
        <v>21</v>
      </c>
      <c r="J14" s="85">
        <v>245</v>
      </c>
      <c r="K14" s="87" t="s">
        <v>35</v>
      </c>
      <c r="L14" s="88" t="s">
        <v>51</v>
      </c>
      <c r="M14" s="89">
        <v>20000</v>
      </c>
    </row>
    <row r="15" spans="1:13" ht="20.100000000000001" customHeight="1">
      <c r="A15" s="7"/>
      <c r="B15" s="322"/>
      <c r="C15" s="324"/>
      <c r="D15" s="326"/>
      <c r="E15" s="328"/>
      <c r="F15" s="331"/>
      <c r="G15" s="331"/>
      <c r="H15" s="334"/>
      <c r="I15" s="84" t="s">
        <v>22</v>
      </c>
      <c r="J15" s="85">
        <v>3588</v>
      </c>
      <c r="K15" s="24"/>
      <c r="L15" s="88" t="s">
        <v>55</v>
      </c>
      <c r="M15" s="89">
        <v>880</v>
      </c>
    </row>
    <row r="16" spans="1:13" ht="20.100000000000001" customHeight="1">
      <c r="A16" s="7"/>
      <c r="B16" s="322"/>
      <c r="C16" s="324"/>
      <c r="D16" s="326"/>
      <c r="E16" s="328"/>
      <c r="F16" s="331"/>
      <c r="G16" s="331"/>
      <c r="H16" s="334"/>
      <c r="I16" s="84" t="s">
        <v>23</v>
      </c>
      <c r="J16" s="85">
        <v>186</v>
      </c>
      <c r="K16" s="24"/>
      <c r="L16" s="88" t="s">
        <v>117</v>
      </c>
      <c r="M16" s="89">
        <v>4737</v>
      </c>
    </row>
    <row r="17" spans="1:13" ht="20.100000000000001" customHeight="1">
      <c r="A17" s="80" t="s">
        <v>20</v>
      </c>
      <c r="B17" s="322"/>
      <c r="C17" s="324"/>
      <c r="D17" s="326"/>
      <c r="E17" s="328"/>
      <c r="F17" s="331"/>
      <c r="G17" s="331"/>
      <c r="H17" s="334"/>
      <c r="I17" s="84" t="s">
        <v>24</v>
      </c>
      <c r="J17" s="85">
        <v>3357</v>
      </c>
      <c r="K17" s="24"/>
      <c r="L17" s="25"/>
      <c r="M17" s="60"/>
    </row>
    <row r="18" spans="1:13" ht="20.100000000000001" customHeight="1">
      <c r="A18" s="81" t="s">
        <v>34</v>
      </c>
      <c r="B18" s="322"/>
      <c r="C18" s="324"/>
      <c r="D18" s="326"/>
      <c r="E18" s="328"/>
      <c r="F18" s="331"/>
      <c r="G18" s="331"/>
      <c r="H18" s="334"/>
      <c r="I18" s="84" t="s">
        <v>27</v>
      </c>
      <c r="J18" s="85">
        <v>20</v>
      </c>
      <c r="K18" s="24"/>
      <c r="L18" s="25"/>
      <c r="M18" s="60"/>
    </row>
    <row r="19" spans="1:13" ht="20.100000000000001" customHeight="1">
      <c r="A19" s="65"/>
      <c r="B19" s="322"/>
      <c r="C19" s="324"/>
      <c r="D19" s="326"/>
      <c r="E19" s="328"/>
      <c r="F19" s="331"/>
      <c r="G19" s="331"/>
      <c r="H19" s="334"/>
      <c r="I19" s="84" t="s">
        <v>25</v>
      </c>
      <c r="J19" s="85">
        <v>20000</v>
      </c>
      <c r="K19" s="24"/>
      <c r="L19" s="25"/>
      <c r="M19" s="60"/>
    </row>
    <row r="20" spans="1:13" ht="20.100000000000001" customHeight="1">
      <c r="A20" s="7"/>
      <c r="B20" s="322"/>
      <c r="C20" s="324"/>
      <c r="D20" s="326"/>
      <c r="E20" s="328"/>
      <c r="F20" s="331"/>
      <c r="G20" s="331"/>
      <c r="H20" s="334"/>
      <c r="I20" s="86" t="s">
        <v>44</v>
      </c>
      <c r="J20" s="85">
        <v>72</v>
      </c>
      <c r="K20" s="24"/>
      <c r="L20" s="25"/>
      <c r="M20" s="60"/>
    </row>
    <row r="21" spans="1:13" ht="20.100000000000001" customHeight="1">
      <c r="A21" s="7"/>
      <c r="B21" s="322"/>
      <c r="C21" s="324"/>
      <c r="D21" s="326"/>
      <c r="E21" s="328"/>
      <c r="F21" s="331"/>
      <c r="G21" s="331"/>
      <c r="H21" s="334"/>
      <c r="I21" s="29"/>
      <c r="J21" s="42"/>
      <c r="K21" s="24"/>
      <c r="L21" s="25"/>
      <c r="M21" s="60"/>
    </row>
    <row r="22" spans="1:13" ht="20.100000000000001" customHeight="1">
      <c r="A22" s="7"/>
      <c r="B22" s="322"/>
      <c r="C22" s="324"/>
      <c r="D22" s="326"/>
      <c r="E22" s="328"/>
      <c r="F22" s="331"/>
      <c r="G22" s="331"/>
      <c r="H22" s="334"/>
      <c r="I22" s="29"/>
      <c r="J22" s="42"/>
      <c r="K22" s="24"/>
      <c r="L22" s="25"/>
      <c r="M22" s="60"/>
    </row>
    <row r="23" spans="1:13" ht="20.100000000000001" customHeight="1">
      <c r="A23" s="7"/>
      <c r="B23" s="322"/>
      <c r="C23" s="324"/>
      <c r="D23" s="326"/>
      <c r="E23" s="329"/>
      <c r="F23" s="332"/>
      <c r="G23" s="332"/>
      <c r="H23" s="33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310" t="s">
        <v>17</v>
      </c>
      <c r="L24" s="311"/>
      <c r="M24" s="59">
        <f>SUM(M13:M23)</f>
        <v>27709</v>
      </c>
    </row>
    <row r="25" spans="1:13">
      <c r="E25" s="54"/>
      <c r="F25" s="55"/>
      <c r="G25" s="56"/>
      <c r="H25" s="57"/>
      <c r="I25" s="53"/>
      <c r="J25" s="52"/>
      <c r="M25" s="52"/>
    </row>
    <row r="26" spans="1:13">
      <c r="A26" s="312" t="s">
        <v>52</v>
      </c>
      <c r="B26" s="312"/>
      <c r="C26" s="312"/>
      <c r="D26" s="312"/>
      <c r="E26" s="312"/>
    </row>
    <row r="27" spans="1:13" ht="13.5" customHeight="1">
      <c r="A27" s="50"/>
    </row>
    <row r="28" spans="1:13" ht="21" customHeight="1">
      <c r="A28" s="9"/>
      <c r="F28" s="38"/>
      <c r="G28" s="13" t="s">
        <v>37</v>
      </c>
      <c r="H28" s="38"/>
      <c r="I28" s="38"/>
    </row>
    <row r="29" spans="1:13" ht="12.75" customHeight="1">
      <c r="E29" s="38"/>
      <c r="F29" s="13"/>
      <c r="J29" s="313" t="s">
        <v>40</v>
      </c>
      <c r="K29" s="313"/>
      <c r="L29" s="40" t="s">
        <v>39</v>
      </c>
      <c r="M29" s="39"/>
    </row>
    <row r="30" spans="1:13">
      <c r="E30" s="39"/>
      <c r="I30" s="13" t="s">
        <v>38</v>
      </c>
      <c r="J30" s="314" t="s">
        <v>59</v>
      </c>
      <c r="K30" s="314"/>
      <c r="L30" s="90" t="s">
        <v>85</v>
      </c>
      <c r="M30" s="13"/>
    </row>
  </sheetData>
  <mergeCells count="28">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 ref="B5:C5"/>
    <mergeCell ref="D5:G5"/>
    <mergeCell ref="D8:F8"/>
    <mergeCell ref="D9:F9"/>
    <mergeCell ref="A10:A12"/>
    <mergeCell ref="D10:D11"/>
    <mergeCell ref="E10:H10"/>
    <mergeCell ref="A1:M1"/>
    <mergeCell ref="I4:J4"/>
    <mergeCell ref="K4:M4"/>
    <mergeCell ref="B4:C4"/>
    <mergeCell ref="D4:G4"/>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zoomScaleNormal="100" workbookViewId="0">
      <selection sqref="A1:D1"/>
    </sheetView>
  </sheetViews>
  <sheetFormatPr defaultColWidth="9"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56" t="s">
        <v>88</v>
      </c>
      <c r="B1" s="356"/>
      <c r="C1" s="356"/>
      <c r="D1" s="356"/>
      <c r="E1" s="150"/>
      <c r="F1" s="151" t="s">
        <v>62</v>
      </c>
      <c r="G1" s="176">
        <f>'予算抄本（P1）'!Q3</f>
        <v>0</v>
      </c>
      <c r="H1" s="355" t="s">
        <v>26</v>
      </c>
      <c r="I1" s="355"/>
      <c r="J1" s="355"/>
    </row>
    <row r="2" spans="1:10" ht="19.5" customHeight="1">
      <c r="A2" s="365" t="s">
        <v>16</v>
      </c>
      <c r="B2" s="227" t="s">
        <v>28</v>
      </c>
      <c r="C2" s="336"/>
      <c r="D2" s="336"/>
      <c r="E2" s="228"/>
      <c r="F2" s="221" t="s">
        <v>29</v>
      </c>
      <c r="G2" s="222"/>
      <c r="H2" s="222"/>
      <c r="I2" s="222"/>
      <c r="J2" s="223"/>
    </row>
    <row r="3" spans="1:10" ht="20.25" customHeight="1" thickBot="1">
      <c r="A3" s="366"/>
      <c r="B3" s="337" t="s">
        <v>30</v>
      </c>
      <c r="C3" s="338"/>
      <c r="D3" s="152" t="s">
        <v>15</v>
      </c>
      <c r="E3" s="113" t="s">
        <v>31</v>
      </c>
      <c r="F3" s="112" t="s">
        <v>30</v>
      </c>
      <c r="G3" s="152" t="s">
        <v>15</v>
      </c>
      <c r="H3" s="360" t="s">
        <v>31</v>
      </c>
      <c r="I3" s="360"/>
      <c r="J3" s="361"/>
    </row>
    <row r="4" spans="1:10" ht="24" customHeight="1">
      <c r="A4" s="339" t="e">
        <f>VLOOKUP(Sheet1!A9,'予算抄本（P1）'!Q:S,2,FALSE)</f>
        <v>#N/A</v>
      </c>
      <c r="B4" s="345"/>
      <c r="C4" s="346"/>
      <c r="D4" s="153"/>
      <c r="E4" s="154"/>
      <c r="F4" s="155"/>
      <c r="G4" s="153"/>
      <c r="H4" s="346"/>
      <c r="I4" s="346"/>
      <c r="J4" s="364"/>
    </row>
    <row r="5" spans="1:10" ht="24" customHeight="1">
      <c r="A5" s="340"/>
      <c r="B5" s="347"/>
      <c r="C5" s="342"/>
      <c r="D5" s="156"/>
      <c r="E5" s="157"/>
      <c r="F5" s="158"/>
      <c r="G5" s="156"/>
      <c r="H5" s="342"/>
      <c r="I5" s="342"/>
      <c r="J5" s="343"/>
    </row>
    <row r="6" spans="1:10" ht="24" customHeight="1">
      <c r="A6" s="340"/>
      <c r="B6" s="348"/>
      <c r="C6" s="349"/>
      <c r="D6" s="156"/>
      <c r="E6" s="157"/>
      <c r="F6" s="158"/>
      <c r="G6" s="156"/>
      <c r="H6" s="357"/>
      <c r="I6" s="358"/>
      <c r="J6" s="359"/>
    </row>
    <row r="7" spans="1:10" ht="24" customHeight="1">
      <c r="A7" s="340"/>
      <c r="B7" s="362"/>
      <c r="C7" s="363"/>
      <c r="D7" s="156"/>
      <c r="E7" s="157"/>
      <c r="F7" s="158"/>
      <c r="G7" s="156"/>
      <c r="H7" s="357"/>
      <c r="I7" s="358"/>
      <c r="J7" s="359"/>
    </row>
    <row r="8" spans="1:10" ht="24" customHeight="1">
      <c r="A8" s="340"/>
      <c r="B8" s="348"/>
      <c r="C8" s="349"/>
      <c r="D8" s="156"/>
      <c r="E8" s="157"/>
      <c r="F8" s="158"/>
      <c r="G8" s="156"/>
      <c r="H8" s="357"/>
      <c r="I8" s="358"/>
      <c r="J8" s="359"/>
    </row>
    <row r="9" spans="1:10" ht="24" customHeight="1">
      <c r="A9" s="340"/>
      <c r="B9" s="347"/>
      <c r="C9" s="342"/>
      <c r="D9" s="156"/>
      <c r="E9" s="157"/>
      <c r="F9" s="158"/>
      <c r="G9" s="156"/>
      <c r="H9" s="342"/>
      <c r="I9" s="342"/>
      <c r="J9" s="343"/>
    </row>
    <row r="10" spans="1:10" ht="24" customHeight="1">
      <c r="A10" s="340"/>
      <c r="B10" s="347"/>
      <c r="C10" s="342"/>
      <c r="D10" s="156"/>
      <c r="E10" s="157"/>
      <c r="F10" s="158"/>
      <c r="G10" s="156"/>
      <c r="H10" s="357"/>
      <c r="I10" s="358"/>
      <c r="J10" s="359"/>
    </row>
    <row r="11" spans="1:10" ht="24" customHeight="1">
      <c r="A11" s="340"/>
      <c r="B11" s="347"/>
      <c r="C11" s="342"/>
      <c r="D11" s="156"/>
      <c r="E11" s="157"/>
      <c r="F11" s="158"/>
      <c r="G11" s="156"/>
      <c r="H11" s="159"/>
      <c r="I11" s="160"/>
      <c r="J11" s="161"/>
    </row>
    <row r="12" spans="1:10" ht="24" customHeight="1">
      <c r="A12" s="340"/>
      <c r="B12" s="347"/>
      <c r="C12" s="342"/>
      <c r="D12" s="156"/>
      <c r="E12" s="157"/>
      <c r="F12" s="158"/>
      <c r="G12" s="156"/>
      <c r="H12" s="342"/>
      <c r="I12" s="342"/>
      <c r="J12" s="343"/>
    </row>
    <row r="13" spans="1:10" ht="24" customHeight="1">
      <c r="A13" s="340"/>
      <c r="B13" s="347"/>
      <c r="C13" s="342"/>
      <c r="D13" s="156"/>
      <c r="E13" s="157"/>
      <c r="F13" s="158"/>
      <c r="G13" s="156"/>
      <c r="H13" s="342"/>
      <c r="I13" s="342"/>
      <c r="J13" s="343"/>
    </row>
    <row r="14" spans="1:10" ht="24" customHeight="1">
      <c r="A14" s="340"/>
      <c r="B14" s="347"/>
      <c r="C14" s="342"/>
      <c r="D14" s="156"/>
      <c r="E14" s="157"/>
      <c r="F14" s="158"/>
      <c r="G14" s="156"/>
      <c r="H14" s="342"/>
      <c r="I14" s="342"/>
      <c r="J14" s="343"/>
    </row>
    <row r="15" spans="1:10" ht="23.25" customHeight="1">
      <c r="A15" s="340"/>
      <c r="B15" s="162"/>
      <c r="C15" s="163" t="s">
        <v>110</v>
      </c>
      <c r="D15" s="173" t="e">
        <f>D16-SUM(D4:D14)</f>
        <v>#N/A</v>
      </c>
      <c r="E15" s="164"/>
      <c r="F15" s="165"/>
      <c r="G15" s="166"/>
      <c r="H15" s="351"/>
      <c r="I15" s="351"/>
      <c r="J15" s="352"/>
    </row>
    <row r="16" spans="1:10" ht="24" customHeight="1" thickBot="1">
      <c r="A16" s="341"/>
      <c r="B16" s="276" t="s">
        <v>17</v>
      </c>
      <c r="C16" s="344"/>
      <c r="D16" s="174" t="e">
        <f>VLOOKUP(Sheet1!A9,'予算抄本（P1）'!Q:S,3,FALSE)</f>
        <v>#N/A</v>
      </c>
      <c r="E16" s="167"/>
      <c r="F16" s="112" t="s">
        <v>17</v>
      </c>
      <c r="G16" s="174">
        <f>SUM(G4:G15)</f>
        <v>0</v>
      </c>
      <c r="H16" s="353"/>
      <c r="I16" s="353"/>
      <c r="J16" s="354"/>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0"/>
      <c r="B24" s="350"/>
      <c r="C24" s="350"/>
      <c r="D24" s="350"/>
      <c r="E24" s="350"/>
      <c r="F24" s="350"/>
      <c r="G24" s="350"/>
      <c r="H24" s="350"/>
      <c r="I24" s="350"/>
      <c r="J24" s="350"/>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 ref="A24:J24"/>
    <mergeCell ref="H13:J13"/>
    <mergeCell ref="H14:J14"/>
    <mergeCell ref="H15:J15"/>
    <mergeCell ref="H16:J16"/>
    <mergeCell ref="B14:C14"/>
    <mergeCell ref="B2:E2"/>
    <mergeCell ref="B3:C3"/>
    <mergeCell ref="A4:A16"/>
    <mergeCell ref="H12:J12"/>
    <mergeCell ref="B16:C16"/>
    <mergeCell ref="B4:C4"/>
    <mergeCell ref="B5:C5"/>
    <mergeCell ref="B9:C9"/>
    <mergeCell ref="B12:C12"/>
    <mergeCell ref="B13:C13"/>
    <mergeCell ref="B6:C6"/>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zoomScaleNormal="100" workbookViewId="0">
      <selection sqref="A1:D1"/>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72" t="s">
        <v>88</v>
      </c>
      <c r="B1" s="372"/>
      <c r="C1" s="372"/>
      <c r="D1" s="372"/>
      <c r="E1" s="28"/>
      <c r="F1" s="28"/>
      <c r="G1" s="91" t="str">
        <f>'P1 記載例'!K4</f>
        <v>〇〇市</v>
      </c>
      <c r="H1" s="373" t="s">
        <v>26</v>
      </c>
      <c r="I1" s="373"/>
      <c r="J1" s="373"/>
    </row>
    <row r="2" spans="1:10" ht="19.5" customHeight="1">
      <c r="A2" s="307" t="s">
        <v>16</v>
      </c>
      <c r="B2" s="203" t="s">
        <v>28</v>
      </c>
      <c r="C2" s="204"/>
      <c r="D2" s="204"/>
      <c r="E2" s="205"/>
      <c r="F2" s="315" t="s">
        <v>29</v>
      </c>
      <c r="G2" s="316"/>
      <c r="H2" s="316"/>
      <c r="I2" s="316"/>
      <c r="J2" s="317"/>
    </row>
    <row r="3" spans="1:10" ht="20.25" customHeight="1" thickBot="1">
      <c r="A3" s="309"/>
      <c r="B3" s="374" t="s">
        <v>30</v>
      </c>
      <c r="C3" s="375"/>
      <c r="D3" s="49" t="s">
        <v>15</v>
      </c>
      <c r="E3" s="45" t="s">
        <v>31</v>
      </c>
      <c r="F3" s="51" t="s">
        <v>30</v>
      </c>
      <c r="G3" s="49" t="s">
        <v>15</v>
      </c>
      <c r="H3" s="376" t="s">
        <v>31</v>
      </c>
      <c r="I3" s="376"/>
      <c r="J3" s="377"/>
    </row>
    <row r="4" spans="1:10" ht="24" customHeight="1">
      <c r="A4" s="381" t="s">
        <v>51</v>
      </c>
      <c r="B4" s="384" t="s">
        <v>57</v>
      </c>
      <c r="C4" s="385"/>
      <c r="D4" s="92">
        <v>10000</v>
      </c>
      <c r="E4" s="93" t="s">
        <v>58</v>
      </c>
      <c r="F4" s="94" t="s">
        <v>25</v>
      </c>
      <c r="G4" s="92">
        <v>20000</v>
      </c>
      <c r="H4" s="385" t="s">
        <v>56</v>
      </c>
      <c r="I4" s="385"/>
      <c r="J4" s="386"/>
    </row>
    <row r="5" spans="1:10" ht="24" customHeight="1">
      <c r="A5" s="382"/>
      <c r="B5" s="387" t="s">
        <v>111</v>
      </c>
      <c r="C5" s="388"/>
      <c r="D5" s="178">
        <v>2000</v>
      </c>
      <c r="E5" s="179" t="s">
        <v>112</v>
      </c>
      <c r="F5" s="35"/>
      <c r="G5" s="62"/>
      <c r="H5" s="379"/>
      <c r="I5" s="379"/>
      <c r="J5" s="380"/>
    </row>
    <row r="6" spans="1:10" ht="24" customHeight="1">
      <c r="A6" s="382"/>
      <c r="B6" s="367"/>
      <c r="C6" s="368"/>
      <c r="D6" s="62"/>
      <c r="E6" s="31"/>
      <c r="F6" s="35"/>
      <c r="G6" s="62"/>
      <c r="H6" s="369"/>
      <c r="I6" s="370"/>
      <c r="J6" s="371"/>
    </row>
    <row r="7" spans="1:10" ht="24" customHeight="1">
      <c r="A7" s="382"/>
      <c r="B7" s="367"/>
      <c r="C7" s="368"/>
      <c r="D7" s="62"/>
      <c r="E7" s="31"/>
      <c r="F7" s="35"/>
      <c r="G7" s="62"/>
      <c r="H7" s="369"/>
      <c r="I7" s="370"/>
      <c r="J7" s="371"/>
    </row>
    <row r="8" spans="1:10" ht="24" customHeight="1">
      <c r="A8" s="382"/>
      <c r="B8" s="367"/>
      <c r="C8" s="368"/>
      <c r="D8" s="62"/>
      <c r="E8" s="31"/>
      <c r="F8" s="35"/>
      <c r="G8" s="62"/>
      <c r="H8" s="369"/>
      <c r="I8" s="370"/>
      <c r="J8" s="371"/>
    </row>
    <row r="9" spans="1:10" ht="24" customHeight="1">
      <c r="A9" s="382"/>
      <c r="B9" s="378"/>
      <c r="C9" s="379"/>
      <c r="D9" s="62"/>
      <c r="E9" s="31"/>
      <c r="F9" s="35"/>
      <c r="G9" s="62"/>
      <c r="H9" s="379"/>
      <c r="I9" s="379"/>
      <c r="J9" s="380"/>
    </row>
    <row r="10" spans="1:10" ht="24" customHeight="1">
      <c r="A10" s="382"/>
      <c r="B10" s="378"/>
      <c r="C10" s="379"/>
      <c r="D10" s="62"/>
      <c r="E10" s="31"/>
      <c r="F10" s="35"/>
      <c r="G10" s="62"/>
      <c r="H10" s="369"/>
      <c r="I10" s="370"/>
      <c r="J10" s="371"/>
    </row>
    <row r="11" spans="1:10" ht="24" customHeight="1">
      <c r="A11" s="382"/>
      <c r="B11" s="378"/>
      <c r="C11" s="379"/>
      <c r="D11" s="62"/>
      <c r="E11" s="31"/>
      <c r="F11" s="35"/>
      <c r="G11" s="62"/>
      <c r="H11" s="46"/>
      <c r="I11" s="47"/>
      <c r="J11" s="48"/>
    </row>
    <row r="12" spans="1:10" ht="24" customHeight="1">
      <c r="A12" s="382"/>
      <c r="B12" s="378"/>
      <c r="C12" s="379"/>
      <c r="D12" s="62"/>
      <c r="E12" s="31"/>
      <c r="F12" s="35"/>
      <c r="G12" s="62"/>
      <c r="H12" s="379"/>
      <c r="I12" s="379"/>
      <c r="J12" s="380"/>
    </row>
    <row r="13" spans="1:10" ht="24" customHeight="1">
      <c r="A13" s="382"/>
      <c r="B13" s="378"/>
      <c r="C13" s="379"/>
      <c r="D13" s="62"/>
      <c r="E13" s="31"/>
      <c r="F13" s="35"/>
      <c r="G13" s="62"/>
      <c r="H13" s="379"/>
      <c r="I13" s="379"/>
      <c r="J13" s="380"/>
    </row>
    <row r="14" spans="1:10" ht="24" customHeight="1">
      <c r="A14" s="382"/>
      <c r="B14" s="378"/>
      <c r="C14" s="379"/>
      <c r="D14" s="62"/>
      <c r="E14" s="31"/>
      <c r="F14" s="35"/>
      <c r="G14" s="62"/>
      <c r="H14" s="379"/>
      <c r="I14" s="379"/>
      <c r="J14" s="380"/>
    </row>
    <row r="15" spans="1:10" ht="23.25" customHeight="1">
      <c r="A15" s="382"/>
      <c r="B15" s="32"/>
      <c r="C15" s="33" t="s">
        <v>36</v>
      </c>
      <c r="D15" s="95">
        <v>8000</v>
      </c>
      <c r="E15" s="34"/>
      <c r="F15" s="36"/>
      <c r="G15" s="64"/>
      <c r="H15" s="389"/>
      <c r="I15" s="389"/>
      <c r="J15" s="390"/>
    </row>
    <row r="16" spans="1:10" ht="24" customHeight="1" thickBot="1">
      <c r="A16" s="383"/>
      <c r="B16" s="310" t="s">
        <v>17</v>
      </c>
      <c r="C16" s="311"/>
      <c r="D16" s="63">
        <f>SUM(D4:D15)</f>
        <v>20000</v>
      </c>
      <c r="E16" s="37"/>
      <c r="F16" s="51" t="s">
        <v>17</v>
      </c>
      <c r="G16" s="63">
        <f>SUM(G4:G15)</f>
        <v>20000</v>
      </c>
      <c r="H16" s="391"/>
      <c r="I16" s="391"/>
      <c r="J16" s="392"/>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9:C9"/>
    <mergeCell ref="H8:J8"/>
    <mergeCell ref="H15:J15"/>
    <mergeCell ref="B16:C16"/>
    <mergeCell ref="H16:J16"/>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A1:D1"/>
    <mergeCell ref="H1:J1"/>
    <mergeCell ref="A2:A3"/>
    <mergeCell ref="B2:E2"/>
    <mergeCell ref="F2:J2"/>
    <mergeCell ref="B3:C3"/>
    <mergeCell ref="H3:J3"/>
    <mergeCell ref="B6:C6"/>
    <mergeCell ref="B7:C7"/>
    <mergeCell ref="B8:C8"/>
    <mergeCell ref="H6:J6"/>
    <mergeCell ref="H7:J7"/>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heetViews>
  <sheetFormatPr defaultRowHeight="13.5"/>
  <sheetData>
    <row r="1" spans="1:5">
      <c r="A1" t="s">
        <v>77</v>
      </c>
      <c r="C1" t="s">
        <v>80</v>
      </c>
      <c r="E1" t="s">
        <v>95</v>
      </c>
    </row>
    <row r="2" spans="1:5">
      <c r="A2" t="s">
        <v>78</v>
      </c>
      <c r="C2" t="s">
        <v>81</v>
      </c>
      <c r="E2" t="s">
        <v>131</v>
      </c>
    </row>
    <row r="3" spans="1:5">
      <c r="A3" t="s">
        <v>79</v>
      </c>
      <c r="C3" t="s">
        <v>82</v>
      </c>
      <c r="E3" t="s">
        <v>132</v>
      </c>
    </row>
    <row r="4" spans="1:5">
      <c r="E4" t="s">
        <v>133</v>
      </c>
    </row>
    <row r="5" spans="1:5">
      <c r="E5" t="s">
        <v>134</v>
      </c>
    </row>
    <row r="9" spans="1:5">
      <c r="A9" t="s">
        <v>109</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2022-02-10T07:23:18Z</cp:lastPrinted>
  <dcterms:created xsi:type="dcterms:W3CDTF">2017-10-26T02:50:31Z</dcterms:created>
  <dcterms:modified xsi:type="dcterms:W3CDTF">2025-03-26T02:24:49Z</dcterms:modified>
</cp:coreProperties>
</file>