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checkCompatibility="1"/>
  <mc:AlternateContent xmlns:mc="http://schemas.openxmlformats.org/markup-compatibility/2006">
    <mc:Choice Requires="x15">
      <x15ac:absPath xmlns:x15ac="http://schemas.microsoft.com/office/spreadsheetml/2010/11/ac" url="\\file-sv\共有\R7当初\公募要領\様式_申請書類\R７国立公園_様式\"/>
    </mc:Choice>
  </mc:AlternateContent>
  <xr:revisionPtr revIDLastSave="0" documentId="13_ncr:1_{A60BA083-76BC-43D2-B423-BA10D91E8092}" xr6:coauthVersionLast="47" xr6:coauthVersionMax="47" xr10:uidLastSave="{00000000-0000-0000-0000-000000000000}"/>
  <bookViews>
    <workbookView xWindow="-120" yWindow="-120" windowWidth="29040" windowHeight="15720" xr2:uid="{00000000-000D-0000-FFFF-FFFF00000000}"/>
  </bookViews>
  <sheets>
    <sheet name="交付申請書" sheetId="14" r:id="rId1"/>
    <sheet name="別紙1" sheetId="2" r:id="rId2"/>
    <sheet name="別紙2-1" sheetId="6" r:id="rId3"/>
    <sheet name="別紙2-2 " sheetId="13" r:id="rId4"/>
    <sheet name="インバウンド改修等入力シート" sheetId="7" r:id="rId5"/>
    <sheet name="インバウンド改修等写真台帳" sheetId="8" r:id="rId6"/>
    <sheet name="協会使用シート" sheetId="3" state="hidden" r:id="rId7"/>
    <sheet name="換算係数" sheetId="5" state="hidden" r:id="rId8"/>
  </sheets>
  <externalReferences>
    <externalReference r:id="rId9"/>
  </externalReferences>
  <definedNames>
    <definedName name="_xlnm.Print_Area" localSheetId="5">インバウンド改修等写真台帳!$B$1:$Q$41</definedName>
    <definedName name="_xlnm.Print_Area" localSheetId="4">インバウンド改修等入力シート!$B$2:$L$28</definedName>
    <definedName name="_xlnm.Print_Area" localSheetId="0">交付申請書!$A$1:$J$50</definedName>
    <definedName name="_xlnm.Print_Area" localSheetId="1">別紙1!$A$1:$J$177</definedName>
    <definedName name="_xlnm.Print_Area" localSheetId="2">'別紙2-1'!$A$4:$AG$45</definedName>
    <definedName name="_xlnm.Print_Area" localSheetId="3">'別紙2-2 '!$A$1:$BN$44</definedName>
    <definedName name="エネルギー種類" localSheetId="0">[1]換算係数!$B$3:$B$32</definedName>
    <definedName name="エネルギー種類">換算係数!$B$3:$B$32</definedName>
    <definedName name="換算係数" localSheetId="0">[1]換算係数!$B$3:$E$32</definedName>
    <definedName name="換算係数">換算係数!$B$3:$E$32</definedName>
    <definedName name="機械器具費">#REF!</definedName>
    <definedName name="測量及試験費">#REF!</definedName>
    <definedName name="付帯工事費">#REF!</definedName>
    <definedName name="本工事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37" i="6" l="1"/>
  <c r="G3" i="7"/>
  <c r="C5" i="2"/>
  <c r="AA3" i="13" s="1"/>
  <c r="BA32" i="13"/>
  <c r="BA33" i="13"/>
  <c r="BA34" i="13"/>
  <c r="BA31" i="13"/>
  <c r="BA23" i="13"/>
  <c r="BA24" i="13"/>
  <c r="BA25" i="13"/>
  <c r="BA22" i="13"/>
  <c r="BF13" i="13"/>
  <c r="BF14" i="13"/>
  <c r="BF15" i="13"/>
  <c r="BF16" i="13"/>
  <c r="BF12" i="13"/>
  <c r="F107" i="2"/>
  <c r="W4" i="6" l="1"/>
  <c r="X42" i="13"/>
  <c r="X41" i="13"/>
  <c r="X40" i="13"/>
  <c r="X39" i="13"/>
  <c r="X38" i="13"/>
  <c r="X37" i="13"/>
  <c r="AW35" i="13"/>
  <c r="BJ34" i="13"/>
  <c r="L34" i="13"/>
  <c r="AA11" i="13" s="1"/>
  <c r="BJ33" i="13"/>
  <c r="BJ32" i="13"/>
  <c r="AW26" i="13"/>
  <c r="BJ25" i="13"/>
  <c r="BJ24" i="13"/>
  <c r="BJ23" i="13"/>
  <c r="BJ22" i="13"/>
  <c r="BJ26" i="13" s="1"/>
  <c r="AZ17" i="13"/>
  <c r="BL16" i="13"/>
  <c r="BL15" i="13"/>
  <c r="BL14" i="13"/>
  <c r="BL13" i="13"/>
  <c r="BL12" i="13"/>
  <c r="T11" i="13"/>
  <c r="BJ35" i="13" l="1"/>
  <c r="BL17" i="13"/>
  <c r="BJ40" i="13" s="1"/>
  <c r="BJ38" i="13"/>
  <c r="AE11" i="13" l="1"/>
  <c r="F16" i="13" s="1"/>
  <c r="T16" i="13" s="1"/>
  <c r="AA16" i="13" s="1"/>
  <c r="G99" i="2"/>
  <c r="G126" i="2"/>
  <c r="T11" i="6" l="1"/>
  <c r="G100" i="2"/>
  <c r="I100" i="2" s="1"/>
  <c r="I104" i="2" s="1"/>
  <c r="G101" i="2"/>
  <c r="I101" i="2" s="1"/>
  <c r="G102" i="2"/>
  <c r="I102" i="2" s="1"/>
  <c r="G103" i="2"/>
  <c r="I103" i="2" s="1"/>
  <c r="D104" i="2"/>
  <c r="C71" i="2" s="1"/>
  <c r="E4" i="8"/>
  <c r="L34" i="6"/>
  <c r="AA11" i="6" s="1"/>
  <c r="M17" i="6" s="1"/>
  <c r="N12" i="7"/>
  <c r="N13" i="7"/>
  <c r="N14" i="7"/>
  <c r="N15" i="7"/>
  <c r="N16" i="7"/>
  <c r="N17" i="7"/>
  <c r="N18" i="7"/>
  <c r="N19" i="7"/>
  <c r="N20" i="7"/>
  <c r="N21" i="7"/>
  <c r="N22" i="7"/>
  <c r="N23" i="7"/>
  <c r="N24" i="7"/>
  <c r="N25" i="7"/>
  <c r="N26" i="7"/>
  <c r="N27" i="7"/>
  <c r="N28" i="7"/>
  <c r="K31" i="7"/>
  <c r="X43" i="6"/>
  <c r="X42" i="6"/>
  <c r="X41" i="6"/>
  <c r="X40" i="6"/>
  <c r="X39" i="6"/>
  <c r="X38" i="6"/>
  <c r="L3" i="3"/>
  <c r="D3" i="3"/>
  <c r="M3" i="3"/>
  <c r="O3" i="3"/>
  <c r="N3" i="3"/>
  <c r="R4" i="3"/>
  <c r="P4" i="3"/>
  <c r="B4" i="3"/>
  <c r="J4" i="3"/>
  <c r="K3" i="3"/>
  <c r="H6" i="3"/>
  <c r="H4" i="3"/>
  <c r="G6" i="3"/>
  <c r="C3" i="3"/>
  <c r="B6" i="3"/>
  <c r="B5" i="3"/>
  <c r="B3" i="3"/>
  <c r="E3" i="3"/>
  <c r="C26" i="5"/>
  <c r="S6" i="3"/>
  <c r="R6" i="3"/>
  <c r="S4" i="3"/>
  <c r="F3" i="3"/>
  <c r="G4" i="3"/>
  <c r="N29" i="7" l="1"/>
  <c r="N31" i="7" s="1"/>
  <c r="J6" i="3"/>
  <c r="G104" i="2"/>
  <c r="F115" i="2" s="1"/>
  <c r="T17" i="6"/>
  <c r="Q4" i="3"/>
  <c r="F109" i="2" l="1"/>
  <c r="P6" i="3"/>
  <c r="I3" i="3" l="1"/>
  <c r="F108" i="2"/>
  <c r="F113" i="2" s="1"/>
  <c r="F114" i="2" l="1"/>
  <c r="F116" i="2" s="1"/>
  <c r="F110" i="2"/>
  <c r="AA17" i="6" l="1"/>
  <c r="F119" i="2"/>
  <c r="E56" i="2" s="1"/>
  <c r="E57" i="2" s="1"/>
  <c r="E58" i="2" s="1"/>
  <c r="AE16" i="13" l="1"/>
  <c r="E126" i="2" s="1"/>
  <c r="E132" i="2" s="1"/>
  <c r="D29" i="14" l="1"/>
  <c r="Q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user</author>
  </authors>
  <commentList>
    <comment ref="I3" authorId="0" shapeId="0" xr:uid="{F739D83C-B1C4-40C2-9FD2-402D5FC49EE1}">
      <text>
        <r>
          <rPr>
            <b/>
            <sz val="9"/>
            <color indexed="81"/>
            <rFont val="MS P ゴシック"/>
            <family val="3"/>
            <charset val="128"/>
          </rPr>
          <t>申請者において、文書番号がある場合は記載すること。ない場合は削除してください。</t>
        </r>
      </text>
    </comment>
    <comment ref="D29" authorId="1" shapeId="0" xr:uid="{7A2862F5-64C2-4C5E-BF52-A61C6EE7FDEF}">
      <text>
        <r>
          <rPr>
            <b/>
            <sz val="9"/>
            <color indexed="81"/>
            <rFont val="MS P ゴシック"/>
            <family val="3"/>
            <charset val="128"/>
          </rPr>
          <t>user:</t>
        </r>
        <r>
          <rPr>
            <sz val="9"/>
            <color indexed="81"/>
            <rFont val="MS P ゴシック"/>
            <family val="3"/>
            <charset val="128"/>
          </rPr>
          <t xml:space="preserve">
(別紙2-1又は2-2を反映）</t>
        </r>
      </text>
    </comment>
    <comment ref="D37" authorId="1" shapeId="0" xr:uid="{9D3EEBF2-9600-49A9-BC1C-5C26366C2538}">
      <text>
        <r>
          <rPr>
            <b/>
            <sz val="9"/>
            <color indexed="81"/>
            <rFont val="MS P ゴシック"/>
            <family val="3"/>
            <charset val="128"/>
          </rPr>
          <t>user:</t>
        </r>
        <r>
          <rPr>
            <sz val="9"/>
            <color indexed="81"/>
            <rFont val="MS P ゴシック"/>
            <family val="3"/>
            <charset val="128"/>
          </rPr>
          <t xml:space="preserve">
(yyyy/mm/dd)で入力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Akira N</author>
  </authors>
  <commentList>
    <comment ref="E54" authorId="0" shapeId="0" xr:uid="{70C1A6E5-DDBE-496C-A4CE-A19F30712CC5}">
      <text>
        <r>
          <rPr>
            <sz val="8"/>
            <color indexed="81"/>
            <rFont val="MS P ゴシック"/>
            <family val="3"/>
            <charset val="128"/>
          </rPr>
          <t>別紙2-1又は別紙2-2の（4）から転記すること</t>
        </r>
      </text>
    </comment>
    <comment ref="E55" authorId="0" shapeId="0" xr:uid="{2DF824B6-A22D-42F3-81E7-D2325B04435E}">
      <text>
        <r>
          <rPr>
            <sz val="8"/>
            <color indexed="81"/>
            <rFont val="MS P ゴシック"/>
            <family val="3"/>
            <charset val="128"/>
          </rPr>
          <t>別紙2-2の（5）から
転記すること</t>
        </r>
      </text>
    </comment>
    <comment ref="E56" authorId="0" shapeId="0" xr:uid="{738126C0-4784-4216-A1F9-15FAE187A080}">
      <text>
        <r>
          <rPr>
            <sz val="9"/>
            <color indexed="81"/>
            <rFont val="MS P ゴシック"/>
            <family val="3"/>
            <charset val="128"/>
          </rPr>
          <t>※自動計算</t>
        </r>
      </text>
    </comment>
    <comment ref="C71" authorId="0" shapeId="0" xr:uid="{A20F8C28-713A-42B3-B8A2-D87B44F30E74}">
      <text>
        <r>
          <rPr>
            <sz val="9"/>
            <color indexed="81"/>
            <rFont val="MS P ゴシック"/>
            <family val="3"/>
            <charset val="128"/>
          </rPr>
          <t>自動転記するため記載不要</t>
        </r>
      </text>
    </comment>
    <comment ref="G71" authorId="1" shapeId="0" xr:uid="{00000000-0006-0000-0000-000001000000}">
      <text>
        <r>
          <rPr>
            <sz val="9"/>
            <color indexed="81"/>
            <rFont val="MS P ゴシック"/>
            <family val="3"/>
            <charset val="128"/>
          </rPr>
          <t>省CO2排出量集計表から転記すること
30％以上の削減が必要
小数点以下２位迄記載</t>
        </r>
      </text>
    </comment>
    <comment ref="F98" authorId="0" shapeId="0" xr:uid="{711F3E02-4CBE-413E-98BB-871D6CC77C1F}">
      <text>
        <r>
          <rPr>
            <sz val="8"/>
            <color indexed="81"/>
            <rFont val="MS P ゴシック"/>
            <family val="3"/>
            <charset val="128"/>
          </rPr>
          <t>空調機のうち
ルームエアコンは６年
冷凍機出力２２ｋｗ以下のものは13年とすること
注）冷凍機の出力とは冷凍機に直結する電動機の出力をいう
ボイラーのうち
ホテル・旅館の厨房用・浴場用ボイラーは10年
飲食店の厨房用ボイラーは8年とすること</t>
        </r>
      </text>
    </comment>
    <comment ref="F99" authorId="0" shapeId="0" xr:uid="{7F949B9D-DFB0-444B-8595-C8F0486BD18E}">
      <text>
        <r>
          <rPr>
            <sz val="8"/>
            <color indexed="81"/>
            <rFont val="MS P ゴシック"/>
            <family val="3"/>
            <charset val="128"/>
          </rPr>
          <t>ビルマルチエアコン13年
ルームエアコン6年
太陽光発電システム17年を例示</t>
        </r>
      </text>
    </comment>
    <comment ref="F113" authorId="0" shapeId="0" xr:uid="{640C764A-3962-4DB3-9486-3C9CF8A6A99D}">
      <text>
        <r>
          <rPr>
            <b/>
            <sz val="9"/>
            <color indexed="81"/>
            <rFont val="MS P ゴシック"/>
            <family val="3"/>
            <charset val="128"/>
          </rPr>
          <t>記載不要（自動計算）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N Akira</author>
  </authors>
  <commentList>
    <comment ref="A6" authorId="0" shapeId="0" xr:uid="{A6A6F183-98BB-4A35-B7A6-DB78D4230658}">
      <text>
        <r>
          <rPr>
            <b/>
            <sz val="9"/>
            <color indexed="81"/>
            <rFont val="MS P ゴシック"/>
            <family val="3"/>
            <charset val="128"/>
          </rPr>
          <t>車載型蓄電池、充放電設備、充電設備を併せて対象とする場合は、別紙２－２を使用する事</t>
        </r>
        <r>
          <rPr>
            <sz val="9"/>
            <color indexed="81"/>
            <rFont val="MS P ゴシック"/>
            <family val="3"/>
            <charset val="128"/>
          </rPr>
          <t xml:space="preserve">
</t>
        </r>
      </text>
    </comment>
    <comment ref="AA17" authorId="1" shapeId="0" xr:uid="{8C4687D8-6B06-43FF-A0D3-CDC5EA312CF0}">
      <text>
        <r>
          <rPr>
            <b/>
            <sz val="9"/>
            <color indexed="81"/>
            <rFont val="MS P ゴシック"/>
            <family val="3"/>
            <charset val="128"/>
          </rPr>
          <t>別紙１（２）事業による波及効果で、CO2排出量１トンを削減するために必要なコストが40,000円を上回る場合、【CO2削減コスト（補助金）が４０，０００円を上回る場合】欄の補助金所要額が転記されます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 Akira</author>
  </authors>
  <commentList>
    <comment ref="AE16" authorId="0" shapeId="0" xr:uid="{7FEC3952-4602-4413-A744-3FC729928ACB}">
      <text>
        <r>
          <rPr>
            <sz val="9"/>
            <color indexed="81"/>
            <rFont val="MS P ゴシック"/>
            <family val="3"/>
            <charset val="128"/>
          </rPr>
          <t>別紙１（２）事業による波及効果で、CO2排出量１トンを削減するために必要なコストが40,000円を上回る場合、【CO2削減コスト（補助金）が４０，０００円を上回る場合】欄の補助金所要額と車載型蓄電池等の補助金額を足した額となる</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G3" authorId="0" shapeId="0" xr:uid="{00000000-0006-0000-0300-000001000000}">
      <text>
        <r>
          <rPr>
            <b/>
            <sz val="10"/>
            <color indexed="81"/>
            <rFont val="MS P ゴシック"/>
            <family val="3"/>
            <charset val="128"/>
          </rPr>
          <t>応募申請書の申請者名をご記入ください</t>
        </r>
      </text>
    </comment>
    <comment ref="F10" authorId="0" shapeId="0" xr:uid="{00000000-0006-0000-0300-000002000000}">
      <text>
        <r>
          <rPr>
            <b/>
            <sz val="10"/>
            <color indexed="81"/>
            <rFont val="MS P ゴシック"/>
            <family val="3"/>
            <charset val="128"/>
          </rPr>
          <t>プルダウンで選択</t>
        </r>
      </text>
    </comment>
    <comment ref="K10" authorId="0" shapeId="0" xr:uid="{00000000-0006-0000-0300-000003000000}">
      <text>
        <r>
          <rPr>
            <b/>
            <sz val="10"/>
            <color indexed="81"/>
            <rFont val="MS P ゴシック"/>
            <family val="3"/>
            <charset val="128"/>
          </rPr>
          <t>わかる範囲で結構です</t>
        </r>
      </text>
    </comment>
    <comment ref="L10" authorId="0" shapeId="0" xr:uid="{00000000-0006-0000-0300-000004000000}">
      <text>
        <r>
          <rPr>
            <b/>
            <sz val="10"/>
            <color indexed="81"/>
            <rFont val="MS P ゴシック"/>
            <family val="3"/>
            <charset val="128"/>
          </rPr>
          <t>写真番号を記入してください。インバウンド改修写真台帳に添付した写真の番号（連番）を記入してください。
記入例：1-2  3-4 ...</t>
        </r>
      </text>
    </comment>
    <comment ref="D11" authorId="0" shapeId="0" xr:uid="{00000000-0006-0000-0300-000005000000}">
      <text>
        <r>
          <rPr>
            <b/>
            <sz val="10"/>
            <color indexed="81"/>
            <rFont val="MS P ゴシック"/>
            <family val="3"/>
            <charset val="128"/>
          </rPr>
          <t>日本語以外の言語数</t>
        </r>
      </text>
    </comment>
    <comment ref="E11" authorId="0" shapeId="0" xr:uid="{00000000-0006-0000-0300-000006000000}">
      <text>
        <r>
          <rPr>
            <b/>
            <sz val="10"/>
            <color indexed="81"/>
            <rFont val="MS P ゴシック"/>
            <family val="3"/>
            <charset val="128"/>
          </rPr>
          <t>プルダウンまたは各セルの指示に従ってください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P4" authorId="0" shapeId="0" xr:uid="{00000000-0006-0000-0400-000001000000}">
      <text>
        <r>
          <rPr>
            <sz val="10"/>
            <color indexed="81"/>
            <rFont val="MS P ゴシック"/>
            <family val="3"/>
            <charset val="128"/>
          </rPr>
          <t>ページ番号を記入してください（1～）</t>
        </r>
      </text>
    </comment>
    <comment ref="E7" authorId="0" shapeId="0" xr:uid="{00000000-0006-0000-0400-000002000000}">
      <text>
        <r>
          <rPr>
            <sz val="10"/>
            <color indexed="81"/>
            <rFont val="MS P ゴシック"/>
            <family val="3"/>
            <charset val="128"/>
          </rPr>
          <t>全写真に連番を振ってください。番号はインバウンド改修等入力シートにも入力し、対応させてください</t>
        </r>
      </text>
    </comment>
    <comment ref="E9" authorId="0" shapeId="0" xr:uid="{00000000-0006-0000-0400-000003000000}">
      <text>
        <r>
          <rPr>
            <sz val="10"/>
            <color indexed="81"/>
            <rFont val="MS P ゴシック"/>
            <family val="3"/>
            <charset val="128"/>
          </rPr>
          <t>インバウンド改修等入力シートの左欄の番号及び改修名をプルダウンから選択（その他は具体的に入力すること）</t>
        </r>
      </text>
    </comment>
    <comment ref="E10" authorId="0" shapeId="0" xr:uid="{00000000-0006-0000-0400-000004000000}">
      <text>
        <r>
          <rPr>
            <sz val="10"/>
            <color indexed="81"/>
            <rFont val="MS P ゴシック"/>
            <family val="3"/>
            <charset val="128"/>
          </rPr>
          <t>上記で⑬その他を選択した場合に、実施内容をご記入ください</t>
        </r>
      </text>
    </comment>
    <comment ref="F11" authorId="0" shapeId="0" xr:uid="{00000000-0006-0000-0400-000006000000}">
      <text>
        <r>
          <rPr>
            <sz val="10"/>
            <color indexed="81"/>
            <rFont val="MS P ゴシック"/>
            <family val="3"/>
            <charset val="128"/>
          </rPr>
          <t>月を選択（プルダウン）もしくは直接入力</t>
        </r>
      </text>
    </comment>
    <comment ref="G11" authorId="0" shapeId="0" xr:uid="{00000000-0006-0000-0400-000007000000}">
      <text>
        <r>
          <rPr>
            <sz val="10"/>
            <color indexed="81"/>
            <rFont val="MS P ゴシック"/>
            <family val="3"/>
            <charset val="128"/>
          </rPr>
          <t>日を入力（プルダウン）もしくは直接入力</t>
        </r>
      </text>
    </comment>
    <comment ref="E12" authorId="0" shapeId="0" xr:uid="{00000000-0006-0000-0400-000008000000}">
      <text>
        <r>
          <rPr>
            <sz val="10"/>
            <color indexed="81"/>
            <rFont val="ＭＳ Ｐゴシック"/>
            <family val="3"/>
            <charset val="128"/>
          </rPr>
          <t>例：客室内　フロント　レストラン　共用部トイレ　自社ホームページ等の改修場所（撮影場所）を記入してください</t>
        </r>
      </text>
    </comment>
  </commentList>
</comments>
</file>

<file path=xl/sharedStrings.xml><?xml version="1.0" encoding="utf-8"?>
<sst xmlns="http://schemas.openxmlformats.org/spreadsheetml/2006/main" count="567" uniqueCount="406">
  <si>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</si>
  <si>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</si>
  <si>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</si>
  <si>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</si>
  <si>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</si>
  <si>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</si>
  <si>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</si>
  <si>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</si>
  <si>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</si>
  <si>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</si>
  <si>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</si>
  <si>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</si>
  <si>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</si>
  <si>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</si>
  <si>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</si>
  <si>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</si>
  <si>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</si>
  <si>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</si>
  <si>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</si>
  <si>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</si>
  <si>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</si>
  <si>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</si>
  <si>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</si>
  <si>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</si>
  <si>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</si>
  <si>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</si>
  <si>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事業名</t>
    <rPh sb="0" eb="2">
      <t>ジギョウ</t>
    </rPh>
    <rPh sb="2" eb="3">
      <t>メイ</t>
    </rPh>
    <phoneticPr fontId="4"/>
  </si>
  <si>
    <t>事業実施の団体名</t>
    <rPh sb="0" eb="2">
      <t>ジギョウ</t>
    </rPh>
    <rPh sb="2" eb="4">
      <t>ジッシ</t>
    </rPh>
    <rPh sb="5" eb="7">
      <t>ダンタイ</t>
    </rPh>
    <rPh sb="7" eb="8">
      <t>メイ</t>
    </rPh>
    <phoneticPr fontId="4"/>
  </si>
  <si>
    <t>氏名</t>
    <rPh sb="0" eb="2">
      <t>シメイ</t>
    </rPh>
    <phoneticPr fontId="4"/>
  </si>
  <si>
    <t>事業者名・役職名</t>
    <rPh sb="0" eb="2">
      <t>ジギョウ</t>
    </rPh>
    <rPh sb="2" eb="3">
      <t>シャ</t>
    </rPh>
    <rPh sb="3" eb="4">
      <t>メイ</t>
    </rPh>
    <rPh sb="5" eb="8">
      <t>ヤクショクメイ</t>
    </rPh>
    <phoneticPr fontId="4"/>
  </si>
  <si>
    <t>所在地</t>
    <rPh sb="0" eb="3">
      <t>ショザイチ</t>
    </rPh>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</si>
  <si>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</si>
  <si>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電話番号</t>
    <rPh sb="0" eb="2">
      <t>デンワ</t>
    </rPh>
    <rPh sb="2" eb="4">
      <t>バンゴウ</t>
    </rPh>
    <phoneticPr fontId="4"/>
  </si>
  <si>
    <t>FAX番号</t>
    <rPh sb="3" eb="5">
      <t>バンゴウ</t>
    </rPh>
    <phoneticPr fontId="4"/>
  </si>
  <si>
    <t>E-Mailアドレス</t>
    <phoneticPr fontId="4"/>
  </si>
  <si>
    <t>事業の主たる実施場所</t>
    <rPh sb="0" eb="2">
      <t>ジギョウ</t>
    </rPh>
    <rPh sb="3" eb="4">
      <t>シュ</t>
    </rPh>
    <rPh sb="6" eb="8">
      <t>ジッシ</t>
    </rPh>
    <rPh sb="8" eb="10">
      <t>バショ</t>
    </rPh>
    <phoneticPr fontId="4"/>
  </si>
  <si>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4"/>
  </si>
  <si>
    <t>共同事業者</t>
    <rPh sb="0" eb="2">
      <t>キョウドウ</t>
    </rPh>
    <rPh sb="2" eb="4">
      <t>ジギョウ</t>
    </rPh>
    <rPh sb="4" eb="5">
      <t>シャ</t>
    </rPh>
    <phoneticPr fontId="4"/>
  </si>
  <si>
    <t>事業実施責任者</t>
    <rPh sb="0" eb="2">
      <t>ジギョウ</t>
    </rPh>
    <rPh sb="2" eb="4">
      <t>ジッシ</t>
    </rPh>
    <rPh sb="4" eb="7">
      <t>セキニンシャ</t>
    </rPh>
    <phoneticPr fontId="4"/>
  </si>
  <si>
    <t>役職名</t>
    <rPh sb="0" eb="3">
      <t>ヤクショクメイ</t>
    </rPh>
    <phoneticPr fontId="4"/>
  </si>
  <si>
    <t>＜事業の目的・概要＞</t>
    <rPh sb="1" eb="3">
      <t>ジギョウ</t>
    </rPh>
    <rPh sb="4" eb="6">
      <t>モクテキ</t>
    </rPh>
    <rPh sb="7" eb="9">
      <t>ガイヨウ</t>
    </rPh>
    <phoneticPr fontId="4"/>
  </si>
  <si>
    <t>【目的】</t>
    <rPh sb="1" eb="3">
      <t>モクテキ</t>
    </rPh>
    <phoneticPr fontId="4"/>
  </si>
  <si>
    <t>【概要】</t>
    <rPh sb="1" eb="3">
      <t>ガイヨウ</t>
    </rPh>
    <phoneticPr fontId="4"/>
  </si>
  <si>
    <t>消費電力量</t>
    <rPh sb="0" eb="2">
      <t>ショウヒ</t>
    </rPh>
    <rPh sb="2" eb="4">
      <t>デンリョク</t>
    </rPh>
    <rPh sb="4" eb="5">
      <t>リョウ</t>
    </rPh>
    <phoneticPr fontId="4"/>
  </si>
  <si>
    <t>円</t>
    <rPh sb="0" eb="1">
      <t>エン</t>
    </rPh>
    <phoneticPr fontId="4"/>
  </si>
  <si>
    <t>年</t>
    <rPh sb="0" eb="1">
      <t>ネン</t>
    </rPh>
    <phoneticPr fontId="4"/>
  </si>
  <si>
    <t>＜事業の効果＞</t>
    <rPh sb="1" eb="3">
      <t>ジギョウ</t>
    </rPh>
    <rPh sb="4" eb="6">
      <t>コウカ</t>
    </rPh>
    <phoneticPr fontId="4"/>
  </si>
  <si>
    <t>（１）事業による直接効果</t>
    <rPh sb="3" eb="5">
      <t>ジギョウ</t>
    </rPh>
    <rPh sb="8" eb="10">
      <t>チョクセツ</t>
    </rPh>
    <rPh sb="10" eb="12">
      <t>コウカ</t>
    </rPh>
    <phoneticPr fontId="4"/>
  </si>
  <si>
    <t>別添のとおり</t>
    <rPh sb="0" eb="2">
      <t>ベッテン</t>
    </rPh>
    <phoneticPr fontId="4"/>
  </si>
  <si>
    <t>導入設備名</t>
    <rPh sb="0" eb="2">
      <t>ドウニュウ</t>
    </rPh>
    <rPh sb="2" eb="4">
      <t>セツビ</t>
    </rPh>
    <rPh sb="4" eb="5">
      <t>メイ</t>
    </rPh>
    <phoneticPr fontId="4"/>
  </si>
  <si>
    <t>　※削減効果の対策別内訳・法定耐用年数</t>
    <rPh sb="13" eb="15">
      <t>ホウテイ</t>
    </rPh>
    <rPh sb="15" eb="17">
      <t>タイヨウ</t>
    </rPh>
    <rPh sb="17" eb="19">
      <t>ネンスウ</t>
    </rPh>
    <phoneticPr fontId="4"/>
  </si>
  <si>
    <t>・・・</t>
    <phoneticPr fontId="4"/>
  </si>
  <si>
    <t>＜資金計画＞</t>
    <rPh sb="1" eb="3">
      <t>シキン</t>
    </rPh>
    <rPh sb="3" eb="5">
      <t>ケイカク</t>
    </rPh>
    <phoneticPr fontId="4"/>
  </si>
  <si>
    <t>＊　他の国の補助金等（固定価格買取制度を含む。）への応募状況等を記入する。</t>
  </si>
  <si>
    <t>＜事業実施スケジュール＞</t>
    <rPh sb="1" eb="3">
      <t>ジギョウ</t>
    </rPh>
    <rPh sb="3" eb="5">
      <t>ジッシ</t>
    </rPh>
    <phoneticPr fontId="4"/>
  </si>
  <si>
    <t>注２　記入欄が少ない場合は、本様式を引き伸ばして使用する。</t>
  </si>
  <si>
    <t>事業実施場所住所</t>
    <rPh sb="0" eb="2">
      <t>ジギョウ</t>
    </rPh>
    <rPh sb="2" eb="4">
      <t>ジッシ</t>
    </rPh>
    <rPh sb="4" eb="6">
      <t>バショ</t>
    </rPh>
    <rPh sb="6" eb="8">
      <t>ジュウショ</t>
    </rPh>
    <phoneticPr fontId="4"/>
  </si>
  <si>
    <t>事業実施場所名称</t>
    <rPh sb="0" eb="2">
      <t>ジギョウ</t>
    </rPh>
    <rPh sb="2" eb="4">
      <t>ジッシ</t>
    </rPh>
    <rPh sb="4" eb="6">
      <t>バショ</t>
    </rPh>
    <rPh sb="6" eb="8">
      <t>メイショウ</t>
    </rPh>
    <phoneticPr fontId="4"/>
  </si>
  <si>
    <t>発熱量</t>
    <rPh sb="0" eb="2">
      <t>ハツネツ</t>
    </rPh>
    <rPh sb="2" eb="3">
      <t>リョウ</t>
    </rPh>
    <phoneticPr fontId="7"/>
  </si>
  <si>
    <t>炭素</t>
    <rPh sb="0" eb="2">
      <t>タンソ</t>
    </rPh>
    <phoneticPr fontId="7"/>
  </si>
  <si>
    <t>換算係数</t>
    <rPh sb="0" eb="2">
      <t>カンサン</t>
    </rPh>
    <rPh sb="2" eb="4">
      <t>ケイスウ</t>
    </rPh>
    <phoneticPr fontId="7"/>
  </si>
  <si>
    <t>排出係数</t>
    <rPh sb="0" eb="2">
      <t>ハイシュツ</t>
    </rPh>
    <rPh sb="2" eb="4">
      <t>ケイスウ</t>
    </rPh>
    <phoneticPr fontId="7"/>
  </si>
  <si>
    <t>原油(コンデンセートを除く。)</t>
  </si>
  <si>
    <t>kL</t>
  </si>
  <si>
    <t>tCO2/kL</t>
  </si>
  <si>
    <t>GJ/kL</t>
  </si>
  <si>
    <t>tC/GJ</t>
  </si>
  <si>
    <t>コンデンセート(NGL)</t>
  </si>
  <si>
    <t>ガソリン</t>
  </si>
  <si>
    <t>ナフサ</t>
  </si>
  <si>
    <t>灯油</t>
  </si>
  <si>
    <t>軽油</t>
  </si>
  <si>
    <t>Ａ重油</t>
  </si>
  <si>
    <t>Ｂ・Ｃ重油</t>
  </si>
  <si>
    <t>石油アスファルト</t>
  </si>
  <si>
    <t>t</t>
  </si>
  <si>
    <t>tCO2/t</t>
  </si>
  <si>
    <t>GJ/t</t>
  </si>
  <si>
    <t>石油コークス</t>
  </si>
  <si>
    <t>液化石油ガス(ＬＰＧ)</t>
  </si>
  <si>
    <t>石油系炭化水素ガス</t>
  </si>
  <si>
    <t>千m3</t>
  </si>
  <si>
    <t>tCO2/千m3</t>
    <rPh sb="5" eb="6">
      <t>セン</t>
    </rPh>
    <phoneticPr fontId="8"/>
  </si>
  <si>
    <t>GJ/千m3</t>
    <rPh sb="3" eb="4">
      <t>セン</t>
    </rPh>
    <phoneticPr fontId="7"/>
  </si>
  <si>
    <t>液化天然ガス（ＬＮＧ）</t>
  </si>
  <si>
    <t>その他可燃性天然ガス</t>
  </si>
  <si>
    <t>原料炭</t>
  </si>
  <si>
    <t>一般炭</t>
  </si>
  <si>
    <t>無煙炭</t>
  </si>
  <si>
    <t>石炭コークス</t>
  </si>
  <si>
    <t>コールタール</t>
  </si>
  <si>
    <t>コークス炉ガス</t>
  </si>
  <si>
    <t>高炉ガス</t>
  </si>
  <si>
    <t>転炉ガス</t>
  </si>
  <si>
    <t>都市ガス</t>
  </si>
  <si>
    <t>産業用蒸気</t>
  </si>
  <si>
    <t>GJ</t>
  </si>
  <si>
    <t>tCO2/GJ</t>
  </si>
  <si>
    <t>産業用以外の蒸気</t>
  </si>
  <si>
    <t>温水</t>
  </si>
  <si>
    <t>冷水</t>
  </si>
  <si>
    <t>千KWh</t>
  </si>
  <si>
    <t>tCO2/千kWh</t>
    <rPh sb="5" eb="6">
      <t>セン</t>
    </rPh>
    <phoneticPr fontId="8"/>
  </si>
  <si>
    <t>（エネルギー種類を選んでください）</t>
    <rPh sb="6" eb="8">
      <t>シュルイ</t>
    </rPh>
    <rPh sb="9" eb="10">
      <t>エラ</t>
    </rPh>
    <phoneticPr fontId="4"/>
  </si>
  <si>
    <t>事業者名/共同事業者/実施地域/実施場所</t>
    <rPh sb="0" eb="2">
      <t>ジギョウ</t>
    </rPh>
    <rPh sb="2" eb="3">
      <t>シャ</t>
    </rPh>
    <rPh sb="3" eb="4">
      <t>メイ</t>
    </rPh>
    <rPh sb="5" eb="7">
      <t>キョウドウ</t>
    </rPh>
    <rPh sb="7" eb="9">
      <t>ジギョウ</t>
    </rPh>
    <rPh sb="9" eb="10">
      <t>シャ</t>
    </rPh>
    <rPh sb="11" eb="13">
      <t>ジッシ</t>
    </rPh>
    <rPh sb="13" eb="15">
      <t>チイキ</t>
    </rPh>
    <rPh sb="16" eb="18">
      <t>ジッシ</t>
    </rPh>
    <rPh sb="18" eb="20">
      <t>バショ</t>
    </rPh>
    <phoneticPr fontId="4"/>
  </si>
  <si>
    <t>公益性</t>
    <rPh sb="0" eb="3">
      <t>コウエキセイ</t>
    </rPh>
    <phoneticPr fontId="4"/>
  </si>
  <si>
    <t>投資回収年数</t>
    <rPh sb="0" eb="2">
      <t>トウシ</t>
    </rPh>
    <rPh sb="2" eb="4">
      <t>カイシュウ</t>
    </rPh>
    <rPh sb="4" eb="6">
      <t>ネンスウ</t>
    </rPh>
    <phoneticPr fontId="4"/>
  </si>
  <si>
    <t>目的</t>
    <rPh sb="0" eb="2">
      <t>モクテキ</t>
    </rPh>
    <phoneticPr fontId="4"/>
  </si>
  <si>
    <t>【自己負担額】</t>
    <rPh sb="1" eb="3">
      <t>ジコ</t>
    </rPh>
    <rPh sb="3" eb="5">
      <t>フタン</t>
    </rPh>
    <rPh sb="5" eb="6">
      <t>ガク</t>
    </rPh>
    <phoneticPr fontId="4"/>
  </si>
  <si>
    <t>【削減コスト】</t>
    <rPh sb="1" eb="3">
      <t>サクゲン</t>
    </rPh>
    <phoneticPr fontId="4"/>
  </si>
  <si>
    <t>自己負担額/削減コスト</t>
    <rPh sb="0" eb="5">
      <t>ジコフタンガク</t>
    </rPh>
    <rPh sb="6" eb="8">
      <t>サクゲン</t>
    </rPh>
    <phoneticPr fontId="4"/>
  </si>
  <si>
    <t>【モデル・実証的性格】</t>
    <rPh sb="5" eb="8">
      <t>ジッショウテキ</t>
    </rPh>
    <rPh sb="8" eb="10">
      <t>セイカク</t>
    </rPh>
    <phoneticPr fontId="4"/>
  </si>
  <si>
    <t>モデル・実証的性格/波及効果</t>
    <rPh sb="4" eb="7">
      <t>ジッショウテキ</t>
    </rPh>
    <rPh sb="7" eb="9">
      <t>セイカク</t>
    </rPh>
    <rPh sb="10" eb="12">
      <t>ハキュウ</t>
    </rPh>
    <rPh sb="12" eb="14">
      <t>コウカ</t>
    </rPh>
    <phoneticPr fontId="4"/>
  </si>
  <si>
    <t>【波及効果】</t>
    <rPh sb="1" eb="3">
      <t>ハキュウ</t>
    </rPh>
    <rPh sb="3" eb="5">
      <t>コウカ</t>
    </rPh>
    <phoneticPr fontId="4"/>
  </si>
  <si>
    <t>イニシャルコスト</t>
    <phoneticPr fontId="4"/>
  </si>
  <si>
    <t>【CO2削減量】</t>
    <rPh sb="4" eb="6">
      <t>サクゲン</t>
    </rPh>
    <rPh sb="6" eb="7">
      <t>リョウ</t>
    </rPh>
    <phoneticPr fontId="4"/>
  </si>
  <si>
    <t>【法定耐用年数】</t>
    <rPh sb="1" eb="3">
      <t>ホウテイ</t>
    </rPh>
    <rPh sb="3" eb="5">
      <t>タイヨウ</t>
    </rPh>
    <rPh sb="5" eb="7">
      <t>ネンスウ</t>
    </rPh>
    <phoneticPr fontId="4"/>
  </si>
  <si>
    <t>算定方法</t>
    <rPh sb="0" eb="2">
      <t>サンテイ</t>
    </rPh>
    <rPh sb="2" eb="4">
      <t>ホウホウ</t>
    </rPh>
    <phoneticPr fontId="4"/>
  </si>
  <si>
    <t>今後の活用</t>
    <rPh sb="0" eb="2">
      <t>コンゴ</t>
    </rPh>
    <rPh sb="3" eb="5">
      <t>カツヨウ</t>
    </rPh>
    <phoneticPr fontId="4"/>
  </si>
  <si>
    <t>【総事業費】</t>
    <rPh sb="1" eb="5">
      <t>ソウジギョウヒ</t>
    </rPh>
    <phoneticPr fontId="4"/>
  </si>
  <si>
    <t>【補助金所要額】</t>
    <rPh sb="1" eb="4">
      <t>ホジョキン</t>
    </rPh>
    <rPh sb="4" eb="6">
      <t>ショヨウ</t>
    </rPh>
    <rPh sb="6" eb="7">
      <t>ガク</t>
    </rPh>
    <phoneticPr fontId="4"/>
  </si>
  <si>
    <t>電話・FAX番号</t>
    <rPh sb="0" eb="2">
      <t>デンワ</t>
    </rPh>
    <rPh sb="6" eb="8">
      <t>バンゴウ</t>
    </rPh>
    <phoneticPr fontId="4"/>
  </si>
  <si>
    <t>(1)-(2)</t>
    <phoneticPr fontId="4"/>
  </si>
  <si>
    <t>補助金額</t>
    <rPh sb="0" eb="3">
      <t>ホジョキン</t>
    </rPh>
    <rPh sb="3" eb="4">
      <t>ガク</t>
    </rPh>
    <phoneticPr fontId="4"/>
  </si>
  <si>
    <t>【補助対象経費】</t>
    <rPh sb="1" eb="3">
      <t>ホジョ</t>
    </rPh>
    <rPh sb="3" eb="5">
      <t>タイショウ</t>
    </rPh>
    <rPh sb="5" eb="7">
      <t>ケイヒ</t>
    </rPh>
    <phoneticPr fontId="4"/>
  </si>
  <si>
    <t>【補助基本額】</t>
    <rPh sb="1" eb="3">
      <t>ホジョ</t>
    </rPh>
    <rPh sb="3" eb="5">
      <t>キホン</t>
    </rPh>
    <rPh sb="5" eb="6">
      <t>ガク</t>
    </rPh>
    <phoneticPr fontId="4"/>
  </si>
  <si>
    <t>※１　事業により法定耐用年数が異なる複数の補助対象設備を整備する場合、計算式を次の式に変えて算出する。</t>
  </si>
  <si>
    <t>　（例：設備Ａと設備Ｂをまとめて導入する場合）</t>
    <phoneticPr fontId="4"/>
  </si>
  <si>
    <t>注１　本計画書に、以下の資料等を添付する。</t>
  </si>
  <si>
    <t>このシートには、事業全体の経費内訳を入力してください。</t>
    <rPh sb="8" eb="10">
      <t>ジギョウ</t>
    </rPh>
    <rPh sb="10" eb="12">
      <t>ゼンタイ</t>
    </rPh>
    <rPh sb="13" eb="15">
      <t>ケイヒ</t>
    </rPh>
    <rPh sb="15" eb="17">
      <t>ウチワケ</t>
    </rPh>
    <rPh sb="18" eb="20">
      <t>ニュウリョク</t>
    </rPh>
    <phoneticPr fontId="9"/>
  </si>
  <si>
    <t>補助金額（27年度分のみ）</t>
    <rPh sb="0" eb="3">
      <t>ホジョキン</t>
    </rPh>
    <rPh sb="3" eb="4">
      <t>ガク</t>
    </rPh>
    <rPh sb="7" eb="9">
      <t>ネンド</t>
    </rPh>
    <rPh sb="9" eb="10">
      <t>ブン</t>
    </rPh>
    <phoneticPr fontId="4"/>
  </si>
  <si>
    <t>設備工事の発注</t>
    <rPh sb="0" eb="2">
      <t>セツビ</t>
    </rPh>
    <rPh sb="2" eb="4">
      <t>コウジ</t>
    </rPh>
    <rPh sb="5" eb="7">
      <t>ハッチュウ</t>
    </rPh>
    <phoneticPr fontId="4"/>
  </si>
  <si>
    <t>設備の管理体制</t>
    <rPh sb="0" eb="2">
      <t>セツビ</t>
    </rPh>
    <rPh sb="3" eb="5">
      <t>カンリ</t>
    </rPh>
    <rPh sb="5" eb="7">
      <t>タイセイ</t>
    </rPh>
    <phoneticPr fontId="4"/>
  </si>
  <si>
    <t>＊　導入する高効率設備のメンテナンス方法・体制と故障により損傷した場合の対応を記入する。</t>
    <rPh sb="2" eb="4">
      <t>ドウニュウ</t>
    </rPh>
    <rPh sb="6" eb="9">
      <t>コウコウリツ</t>
    </rPh>
    <rPh sb="9" eb="11">
      <t>セツビ</t>
    </rPh>
    <rPh sb="18" eb="20">
      <t>ホウホウ</t>
    </rPh>
    <rPh sb="21" eb="23">
      <t>タイセイ</t>
    </rPh>
    <rPh sb="24" eb="26">
      <t>コショウ</t>
    </rPh>
    <rPh sb="29" eb="31">
      <t>ソンショウ</t>
    </rPh>
    <rPh sb="33" eb="35">
      <t>バアイ</t>
    </rPh>
    <rPh sb="36" eb="38">
      <t>タイオウ</t>
    </rPh>
    <rPh sb="39" eb="41">
      <t>キニュウ</t>
    </rPh>
    <phoneticPr fontId="4"/>
  </si>
  <si>
    <t>＜補助対象設備・工事等の発注先＞</t>
    <phoneticPr fontId="4"/>
  </si>
  <si>
    <t>改修内容</t>
    <rPh sb="0" eb="2">
      <t>カイシュウ</t>
    </rPh>
    <rPh sb="2" eb="4">
      <t>ナイヨウ</t>
    </rPh>
    <phoneticPr fontId="4"/>
  </si>
  <si>
    <t>購入予定時期</t>
    <phoneticPr fontId="4"/>
  </si>
  <si>
    <t>＊　高効率設備導入補助事業に要する経費を支払うための資金の調達計画及び調達方法を記入する。</t>
    <phoneticPr fontId="4"/>
  </si>
  <si>
    <t>備　考</t>
    <rPh sb="0" eb="1">
      <t>ソナエ</t>
    </rPh>
    <rPh sb="2" eb="3">
      <t>コウ</t>
    </rPh>
    <phoneticPr fontId="4"/>
  </si>
  <si>
    <t>事業実施の代表者</t>
    <rPh sb="0" eb="2">
      <t>ジギョウ</t>
    </rPh>
    <rPh sb="2" eb="4">
      <t>ジッシ</t>
    </rPh>
    <rPh sb="5" eb="8">
      <t>ダイヒョウシャ</t>
    </rPh>
    <phoneticPr fontId="4"/>
  </si>
  <si>
    <t>概要</t>
    <rPh sb="0" eb="2">
      <t>ガイヨウ</t>
    </rPh>
    <phoneticPr fontId="4"/>
  </si>
  <si>
    <t>資金計画</t>
    <rPh sb="0" eb="2">
      <t>シキン</t>
    </rPh>
    <rPh sb="2" eb="4">
      <t>ケイカク</t>
    </rPh>
    <phoneticPr fontId="4"/>
  </si>
  <si>
    <t>【　調査事業の応募書類より一覧へ転記　】</t>
    <rPh sb="2" eb="4">
      <t>チョウサ</t>
    </rPh>
    <rPh sb="4" eb="6">
      <t>ジギョウ</t>
    </rPh>
    <rPh sb="7" eb="9">
      <t>オウボ</t>
    </rPh>
    <rPh sb="9" eb="11">
      <t>ショルイ</t>
    </rPh>
    <rPh sb="13" eb="15">
      <t>イチラン</t>
    </rPh>
    <rPh sb="16" eb="18">
      <t>テンキ</t>
    </rPh>
    <phoneticPr fontId="4"/>
  </si>
  <si>
    <t>＜事業実施に関連する事項＞</t>
    <rPh sb="1" eb="3">
      <t>ジギョウ</t>
    </rPh>
    <rPh sb="3" eb="5">
      <t>ジッシ</t>
    </rPh>
    <rPh sb="6" eb="8">
      <t>カンレン</t>
    </rPh>
    <rPh sb="10" eb="12">
      <t>ジコウ</t>
    </rPh>
    <phoneticPr fontId="4"/>
  </si>
  <si>
    <t>【他の補助金との関係】</t>
    <rPh sb="1" eb="2">
      <t>ホカ</t>
    </rPh>
    <rPh sb="3" eb="5">
      <t>ホジョ</t>
    </rPh>
    <rPh sb="5" eb="6">
      <t>キン</t>
    </rPh>
    <rPh sb="8" eb="10">
      <t>カンケイ</t>
    </rPh>
    <phoneticPr fontId="4"/>
  </si>
  <si>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4"/>
  </si>
  <si>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4"/>
  </si>
  <si>
    <t>・工程表 </t>
    <phoneticPr fontId="4"/>
  </si>
  <si>
    <t>【設備の保守計画】</t>
    <rPh sb="1" eb="3">
      <t>セツビ</t>
    </rPh>
    <rPh sb="4" eb="6">
      <t>ホシュ</t>
    </rPh>
    <rPh sb="6" eb="8">
      <t>ケイカク</t>
    </rPh>
    <phoneticPr fontId="4"/>
  </si>
  <si>
    <t>＊　導入する設備の保守計画を記入する。</t>
    <rPh sb="2" eb="4">
      <t>ドウニュウ</t>
    </rPh>
    <rPh sb="6" eb="8">
      <t>セツビ</t>
    </rPh>
    <rPh sb="9" eb="11">
      <t>ホシュ</t>
    </rPh>
    <rPh sb="11" eb="13">
      <t>ケイカク</t>
    </rPh>
    <rPh sb="14" eb="16">
      <t>キニュウ</t>
    </rPh>
    <phoneticPr fontId="4"/>
  </si>
  <si>
    <t>＜事業の実施体制＞</t>
    <rPh sb="1" eb="3">
      <t>ジギョウ</t>
    </rPh>
    <rPh sb="4" eb="6">
      <t>ジッシ</t>
    </rPh>
    <rPh sb="6" eb="8">
      <t>タイセイ</t>
    </rPh>
    <phoneticPr fontId="4"/>
  </si>
  <si>
    <t>【事業の実施体制】</t>
    <rPh sb="1" eb="3">
      <t>ジギョウ</t>
    </rPh>
    <rPh sb="4" eb="6">
      <t>ジッシ</t>
    </rPh>
    <rPh sb="6" eb="8">
      <t>タイセイ</t>
    </rPh>
    <phoneticPr fontId="4"/>
  </si>
  <si>
    <t>・別添（補助事業申請者向けハード対策事業計算ファイル）</t>
    <rPh sb="1" eb="3">
      <t>ベッテン</t>
    </rPh>
    <phoneticPr fontId="4"/>
  </si>
  <si>
    <t>＊　高効率設備導入事業を実施する事業者、リース会社等との連携体制及び役割分担を記入する。</t>
    <phoneticPr fontId="4"/>
  </si>
  <si>
    <t>CO2削減率（％）</t>
    <rPh sb="3" eb="6">
      <t>サクゲンリツ</t>
    </rPh>
    <phoneticPr fontId="4"/>
  </si>
  <si>
    <t>＊　補助事業の実施体制について、発注先の選定方法に加え、補助事業者内の施工監理や経理等の体制を含め記入する（別紙添付でも可）</t>
    <rPh sb="20" eb="22">
      <t>センテイ</t>
    </rPh>
    <rPh sb="22" eb="24">
      <t>ホウホウ</t>
    </rPh>
    <phoneticPr fontId="4"/>
  </si>
  <si>
    <t>・改修前後の設備のシステム図・配置図・仕様書、記入内容の根拠資料等 </t>
    <rPh sb="1" eb="3">
      <t>カイシュウ</t>
    </rPh>
    <rPh sb="3" eb="5">
      <t>ゼンゴ</t>
    </rPh>
    <phoneticPr fontId="4"/>
  </si>
  <si>
    <t>＊　補助事業及び導入する設備等の概要（内容・規模等）を記入する。</t>
    <rPh sb="2" eb="4">
      <t>ホジョ</t>
    </rPh>
    <rPh sb="4" eb="6">
      <t>ジギョウ</t>
    </rPh>
    <rPh sb="6" eb="7">
      <t>オヨ</t>
    </rPh>
    <rPh sb="8" eb="10">
      <t>ドウニュウ</t>
    </rPh>
    <rPh sb="12" eb="14">
      <t>セツビ</t>
    </rPh>
    <rPh sb="14" eb="15">
      <t>トウ</t>
    </rPh>
    <rPh sb="16" eb="18">
      <t>ガイヨウ</t>
    </rPh>
    <rPh sb="19" eb="21">
      <t>ナイヨウ</t>
    </rPh>
    <rPh sb="22" eb="25">
      <t>キボナド</t>
    </rPh>
    <rPh sb="27" eb="29">
      <t>キニュウ</t>
    </rPh>
    <phoneticPr fontId="4"/>
  </si>
  <si>
    <t>＜事業の性格＞</t>
    <phoneticPr fontId="4"/>
  </si>
  <si>
    <t>【事業の低炭素化に効果的な規制等対策強化の検討との関連性】</t>
    <phoneticPr fontId="4"/>
  </si>
  <si>
    <t>＊　エネルギーの使用の合理化に関する法律に基づき、エネルギー使用量及びエネルギーの使用に伴い発生するCO2排出量を主務大臣に報告している事業者については、直近２か年度の当該データを、その他の事業者については、直近２か年度の１年度当たりのエネルギー使用量を記入する。</t>
    <phoneticPr fontId="4"/>
  </si>
  <si>
    <t>【事業の公益性及び資金回収・利益の見通し】</t>
    <phoneticPr fontId="4"/>
  </si>
  <si>
    <t>＊　事業の実施スケジュール（工程表）を記入する。
＊　実施スケジュールは別紙を添付してもよい。
＊　実施スケジュールは、申請、契約、施工開始、施工完了、検収、支払完了予定日等を記載すること。</t>
    <phoneticPr fontId="4"/>
  </si>
  <si>
    <t>＜ＥＭＳや計測器を導入する場合のエネルギー管理計画＞</t>
  </si>
  <si>
    <t>＜インバウンド改修等の内容＞</t>
    <phoneticPr fontId="4"/>
  </si>
  <si>
    <t>自然保護官事務所等の名称：</t>
    <phoneticPr fontId="4"/>
  </si>
  <si>
    <t>自然保護官事務所等の意見：　事業の変更申請の必要性　　　　１．変更申請が必要　　　２．変更申請は不要</t>
    <phoneticPr fontId="4"/>
  </si>
  <si>
    <t>その他意見等：（　　　　　　　　　　　　　　　　　　　　　　　　　　　　　　　　　　　　　　　　　　　）</t>
    <phoneticPr fontId="4"/>
  </si>
  <si>
    <t>照会月日：　月　　日</t>
    <phoneticPr fontId="4"/>
  </si>
  <si>
    <t>担当者名：</t>
    <rPh sb="0" eb="4">
      <t>タントウシャメイ</t>
    </rPh>
    <phoneticPr fontId="4"/>
  </si>
  <si>
    <t>代表事業者</t>
    <rPh sb="0" eb="2">
      <t>ダイヒョウ</t>
    </rPh>
    <rPh sb="2" eb="5">
      <t>ジギョウシャ</t>
    </rPh>
    <phoneticPr fontId="4"/>
  </si>
  <si>
    <t>● インバウンド改修等入力シート</t>
    <rPh sb="8" eb="10">
      <t>カイシュウ</t>
    </rPh>
    <rPh sb="10" eb="11">
      <t>トウ</t>
    </rPh>
    <rPh sb="11" eb="13">
      <t>ニュウリョク</t>
    </rPh>
    <phoneticPr fontId="33"/>
  </si>
  <si>
    <t>申請者名：</t>
  </si>
  <si>
    <t>※</t>
    <phoneticPr fontId="33"/>
  </si>
  <si>
    <t>この色のセルに入力してください</t>
    <rPh sb="2" eb="3">
      <t>イロ</t>
    </rPh>
    <rPh sb="7" eb="9">
      <t>ニュウリョク</t>
    </rPh>
    <phoneticPr fontId="33"/>
  </si>
  <si>
    <t>※すでに実施済みのものは、インバウンド改修等写真台帳に写真を添付してください。</t>
    <rPh sb="4" eb="6">
      <t>ジッシ</t>
    </rPh>
    <rPh sb="6" eb="7">
      <t>ズ</t>
    </rPh>
    <rPh sb="19" eb="26">
      <t>カイシュウナドシャシンダイチョウ</t>
    </rPh>
    <rPh sb="27" eb="29">
      <t>シャシン</t>
    </rPh>
    <rPh sb="30" eb="32">
      <t>テンプ</t>
    </rPh>
    <phoneticPr fontId="33"/>
  </si>
  <si>
    <t>※本シートとインバウンド対策等写真台帳は、印刷した紙と本Excelファイルの両方を提出してください。</t>
    <rPh sb="1" eb="2">
      <t>ホン</t>
    </rPh>
    <rPh sb="12" eb="14">
      <t>タイサク</t>
    </rPh>
    <rPh sb="14" eb="15">
      <t>トウ</t>
    </rPh>
    <rPh sb="15" eb="17">
      <t>シャシン</t>
    </rPh>
    <rPh sb="17" eb="19">
      <t>ダイチョウ</t>
    </rPh>
    <rPh sb="21" eb="23">
      <t>インサツ</t>
    </rPh>
    <rPh sb="25" eb="26">
      <t>カミ</t>
    </rPh>
    <rPh sb="27" eb="28">
      <t>ホン</t>
    </rPh>
    <rPh sb="38" eb="40">
      <t>リョウホウ</t>
    </rPh>
    <rPh sb="41" eb="43">
      <t>テイシュツ</t>
    </rPh>
    <phoneticPr fontId="33"/>
  </si>
  <si>
    <t>改修番号</t>
    <rPh sb="0" eb="2">
      <t>カイシュウ</t>
    </rPh>
    <rPh sb="2" eb="4">
      <t>バンゴウ</t>
    </rPh>
    <phoneticPr fontId="33"/>
  </si>
  <si>
    <t>改修名/改修等の内容</t>
    <rPh sb="0" eb="2">
      <t>カイシュウ</t>
    </rPh>
    <rPh sb="2" eb="3">
      <t>メイ</t>
    </rPh>
    <rPh sb="4" eb="7">
      <t>カイシュウトウ</t>
    </rPh>
    <rPh sb="8" eb="10">
      <t>ナイヨウ</t>
    </rPh>
    <phoneticPr fontId="33"/>
  </si>
  <si>
    <t>実施内容</t>
    <rPh sb="0" eb="2">
      <t>ジッシ</t>
    </rPh>
    <rPh sb="2" eb="4">
      <t>ナイヨウ</t>
    </rPh>
    <phoneticPr fontId="33"/>
  </si>
  <si>
    <t>実施済/実施中/今後実施</t>
    <rPh sb="0" eb="2">
      <t>ジッシ</t>
    </rPh>
    <rPh sb="2" eb="3">
      <t>ズ</t>
    </rPh>
    <rPh sb="4" eb="7">
      <t>ジッシチュウ</t>
    </rPh>
    <rPh sb="8" eb="10">
      <t>コンゴ</t>
    </rPh>
    <rPh sb="10" eb="12">
      <t>ジッシ</t>
    </rPh>
    <phoneticPr fontId="33"/>
  </si>
  <si>
    <t>実施時期（実施済みのものも記入。実施中は完了予定年月を記入してください）</t>
    <rPh sb="0" eb="2">
      <t>ジッシ</t>
    </rPh>
    <rPh sb="2" eb="4">
      <t>ジキ</t>
    </rPh>
    <rPh sb="5" eb="7">
      <t>ジッシ</t>
    </rPh>
    <rPh sb="7" eb="8">
      <t>ズ</t>
    </rPh>
    <rPh sb="13" eb="15">
      <t>キニュウ</t>
    </rPh>
    <rPh sb="16" eb="19">
      <t>ジッシチュウ</t>
    </rPh>
    <rPh sb="20" eb="22">
      <t>カンリョウ</t>
    </rPh>
    <rPh sb="22" eb="24">
      <t>ヨテイ</t>
    </rPh>
    <rPh sb="24" eb="26">
      <t>ネンゲツ</t>
    </rPh>
    <rPh sb="27" eb="29">
      <t>キニュウ</t>
    </rPh>
    <phoneticPr fontId="33"/>
  </si>
  <si>
    <t>概算経費（万円）</t>
    <phoneticPr fontId="33"/>
  </si>
  <si>
    <t>写真番号</t>
    <rPh sb="0" eb="2">
      <t>シャシン</t>
    </rPh>
    <rPh sb="2" eb="4">
      <t>バンゴウ</t>
    </rPh>
    <phoneticPr fontId="33"/>
  </si>
  <si>
    <t>言語数</t>
    <rPh sb="0" eb="2">
      <t>ゲンゴ</t>
    </rPh>
    <rPh sb="2" eb="3">
      <t>スウ</t>
    </rPh>
    <phoneticPr fontId="33"/>
  </si>
  <si>
    <t>実施の有無/実施量</t>
    <rPh sb="0" eb="2">
      <t>ジッシ</t>
    </rPh>
    <rPh sb="3" eb="5">
      <t>ウム</t>
    </rPh>
    <rPh sb="6" eb="8">
      <t>ジッシ</t>
    </rPh>
    <rPh sb="8" eb="9">
      <t>リョウ</t>
    </rPh>
    <phoneticPr fontId="33"/>
  </si>
  <si>
    <t>年</t>
    <rPh sb="0" eb="1">
      <t>ネン</t>
    </rPh>
    <phoneticPr fontId="33"/>
  </si>
  <si>
    <t>月から</t>
    <rPh sb="0" eb="1">
      <t>ガツ</t>
    </rPh>
    <phoneticPr fontId="33"/>
  </si>
  <si>
    <t>月まで</t>
    <rPh sb="0" eb="1">
      <t>ガツ</t>
    </rPh>
    <phoneticPr fontId="33"/>
  </si>
  <si>
    <t>①</t>
    <phoneticPr fontId="33"/>
  </si>
  <si>
    <t>館内及び客室内のWiFi整備</t>
    <rPh sb="0" eb="3">
      <t>カンナイオヨ</t>
    </rPh>
    <rPh sb="4" eb="7">
      <t>キャクシツナイ</t>
    </rPh>
    <rPh sb="12" eb="14">
      <t>セイビ</t>
    </rPh>
    <phoneticPr fontId="33"/>
  </si>
  <si>
    <t>②</t>
    <phoneticPr fontId="33"/>
  </si>
  <si>
    <t>館内及び客室内のトイレ洋式化</t>
    <rPh sb="0" eb="3">
      <t>カンナイオヨ</t>
    </rPh>
    <rPh sb="4" eb="7">
      <t>キャクシツナイ</t>
    </rPh>
    <rPh sb="11" eb="14">
      <t>ヨウシキカ</t>
    </rPh>
    <phoneticPr fontId="33"/>
  </si>
  <si>
    <t>③</t>
    <phoneticPr fontId="33"/>
  </si>
  <si>
    <t>自社サイトの多言語化（ただし宿泊予約の機能を有するサイトに限る）</t>
    <rPh sb="0" eb="2">
      <t>ジシャ</t>
    </rPh>
    <rPh sb="6" eb="10">
      <t>タゲンゴカ</t>
    </rPh>
    <rPh sb="14" eb="16">
      <t>シュクハク</t>
    </rPh>
    <rPh sb="16" eb="18">
      <t>ヨヤク</t>
    </rPh>
    <rPh sb="19" eb="21">
      <t>キノウ</t>
    </rPh>
    <rPh sb="22" eb="23">
      <t>ユウ</t>
    </rPh>
    <rPh sb="29" eb="30">
      <t>カギ</t>
    </rPh>
    <phoneticPr fontId="33"/>
  </si>
  <si>
    <t>④</t>
    <phoneticPr fontId="33"/>
  </si>
  <si>
    <t>館内及び客室内のテレビの国際放送設備の整備</t>
    <rPh sb="0" eb="3">
      <t>カンナイオヨ</t>
    </rPh>
    <rPh sb="4" eb="7">
      <t>キャクシツナイ</t>
    </rPh>
    <rPh sb="12" eb="14">
      <t>コクサイ</t>
    </rPh>
    <rPh sb="14" eb="16">
      <t>ホウソウ</t>
    </rPh>
    <rPh sb="16" eb="18">
      <t>セツビ</t>
    </rPh>
    <rPh sb="19" eb="21">
      <t>セイビ</t>
    </rPh>
    <phoneticPr fontId="33"/>
  </si>
  <si>
    <t>⑤</t>
    <phoneticPr fontId="33"/>
  </si>
  <si>
    <t>館内及び客室内の案内表示の多言語化</t>
    <rPh sb="0" eb="3">
      <t>カンナイオヨ</t>
    </rPh>
    <rPh sb="4" eb="7">
      <t>キャクシツナイ</t>
    </rPh>
    <rPh sb="8" eb="10">
      <t>アンナイ</t>
    </rPh>
    <rPh sb="10" eb="12">
      <t>ヒョウジ</t>
    </rPh>
    <rPh sb="13" eb="17">
      <t>タゲンゴカ</t>
    </rPh>
    <phoneticPr fontId="33"/>
  </si>
  <si>
    <t>⑥</t>
    <phoneticPr fontId="33"/>
  </si>
  <si>
    <t>客室の和洋室化</t>
    <rPh sb="0" eb="2">
      <t>キャクシツ</t>
    </rPh>
    <rPh sb="3" eb="6">
      <t>ワヨウシツ</t>
    </rPh>
    <rPh sb="6" eb="7">
      <t>カ</t>
    </rPh>
    <phoneticPr fontId="33"/>
  </si>
  <si>
    <t>⑦</t>
    <phoneticPr fontId="33"/>
  </si>
  <si>
    <t>タブレット端末の整備</t>
    <rPh sb="5" eb="7">
      <t>タンマツ</t>
    </rPh>
    <rPh sb="8" eb="10">
      <t>セイビ</t>
    </rPh>
    <phoneticPr fontId="33"/>
  </si>
  <si>
    <t>⑧</t>
    <phoneticPr fontId="33"/>
  </si>
  <si>
    <t>クレジットカード決済端末の整備</t>
    <rPh sb="8" eb="10">
      <t>ケッサイ</t>
    </rPh>
    <rPh sb="10" eb="12">
      <t>タンマツ</t>
    </rPh>
    <rPh sb="13" eb="15">
      <t>セイビ</t>
    </rPh>
    <phoneticPr fontId="33"/>
  </si>
  <si>
    <t>⑨</t>
    <phoneticPr fontId="33"/>
  </si>
  <si>
    <t>ムスリム（イスラム教徒）受け入れのためのマニュアル作成</t>
    <rPh sb="9" eb="11">
      <t>キョウト</t>
    </rPh>
    <rPh sb="12" eb="13">
      <t>ウ</t>
    </rPh>
    <rPh sb="14" eb="15">
      <t>イ</t>
    </rPh>
    <rPh sb="25" eb="27">
      <t>サクセイ</t>
    </rPh>
    <phoneticPr fontId="33"/>
  </si>
  <si>
    <t>⑩</t>
    <phoneticPr fontId="33"/>
  </si>
  <si>
    <t>デジタルサイネージ導入（日本語以外）</t>
    <rPh sb="9" eb="11">
      <t>ドウニュウ</t>
    </rPh>
    <rPh sb="12" eb="15">
      <t>ニホンゴ</t>
    </rPh>
    <rPh sb="15" eb="17">
      <t>イガイ</t>
    </rPh>
    <phoneticPr fontId="33"/>
  </si>
  <si>
    <t>　</t>
  </si>
  <si>
    <t>⑪</t>
    <phoneticPr fontId="33"/>
  </si>
  <si>
    <t>パスポートリーダー導入</t>
    <rPh sb="9" eb="11">
      <t>ドウニュウ</t>
    </rPh>
    <phoneticPr fontId="33"/>
  </si>
  <si>
    <t>⑫</t>
    <phoneticPr fontId="33"/>
  </si>
  <si>
    <t>シャワー室設置</t>
    <rPh sb="4" eb="5">
      <t>シツ</t>
    </rPh>
    <rPh sb="5" eb="7">
      <t>セッチ</t>
    </rPh>
    <phoneticPr fontId="33"/>
  </si>
  <si>
    <t>⑬</t>
    <phoneticPr fontId="33"/>
  </si>
  <si>
    <t>その他</t>
    <rPh sb="2" eb="3">
      <t>タ</t>
    </rPh>
    <phoneticPr fontId="33"/>
  </si>
  <si>
    <t>⑭</t>
    <phoneticPr fontId="33"/>
  </si>
  <si>
    <t>⑮</t>
    <phoneticPr fontId="33"/>
  </si>
  <si>
    <t>⑯</t>
    <phoneticPr fontId="33"/>
  </si>
  <si>
    <t>⑰</t>
    <phoneticPr fontId="33"/>
  </si>
  <si>
    <t>※プルダウンで選択したものはデリートキーやBSキーで削除できます</t>
  </si>
  <si>
    <t>● インバウンド改修等写真台帳</t>
    <rPh sb="8" eb="11">
      <t>カイシュウナド</t>
    </rPh>
    <rPh sb="11" eb="13">
      <t>シャシン</t>
    </rPh>
    <rPh sb="13" eb="15">
      <t>ダイチョウ</t>
    </rPh>
    <phoneticPr fontId="33"/>
  </si>
  <si>
    <t>※すでに実施済みのものは申請時に「インバウンド改修等入力シート」とともに左記の写真台帳を提出してください。</t>
    <rPh sb="4" eb="7">
      <t>ジッシズ</t>
    </rPh>
    <rPh sb="12" eb="15">
      <t>シンセイジ</t>
    </rPh>
    <rPh sb="23" eb="26">
      <t>カイシュウナド</t>
    </rPh>
    <rPh sb="26" eb="28">
      <t>ニュウリョク</t>
    </rPh>
    <rPh sb="36" eb="38">
      <t>サキ</t>
    </rPh>
    <rPh sb="39" eb="43">
      <t>シャシンダイチョウ</t>
    </rPh>
    <rPh sb="44" eb="46">
      <t>テイシュツ</t>
    </rPh>
    <phoneticPr fontId="33"/>
  </si>
  <si>
    <t>ページ番号：</t>
    <rPh sb="3" eb="5">
      <t>バンゴウ</t>
    </rPh>
    <phoneticPr fontId="33"/>
  </si>
  <si>
    <t>※申請後に行うインバウンド改修等は、完成後に撮影し、完了実績報告時（または事業報告時）にこの写真台帳を提出してください。</t>
    <rPh sb="1" eb="4">
      <t>シンセイゴ</t>
    </rPh>
    <rPh sb="5" eb="6">
      <t>オコナ</t>
    </rPh>
    <rPh sb="13" eb="16">
      <t>カイシュウナド</t>
    </rPh>
    <rPh sb="18" eb="21">
      <t>カンセイゴ</t>
    </rPh>
    <rPh sb="22" eb="24">
      <t>サツエイ</t>
    </rPh>
    <rPh sb="26" eb="33">
      <t>カンリョウジッセキホウコクジ</t>
    </rPh>
    <rPh sb="37" eb="39">
      <t>ジギョウ</t>
    </rPh>
    <rPh sb="39" eb="41">
      <t>ホウコク</t>
    </rPh>
    <rPh sb="41" eb="42">
      <t>ジ</t>
    </rPh>
    <rPh sb="46" eb="50">
      <t>シャシンダイチョウ</t>
    </rPh>
    <rPh sb="51" eb="53">
      <t>テイシュツ</t>
    </rPh>
    <phoneticPr fontId="33"/>
  </si>
  <si>
    <t>※申請対象としていたインバウンド改修等が補助事業期間内に一つも完了しなかった場合は、補助金の交付ができませんのでご注意ください。（ただし申請対象にすでに実施済みのインバウンド改修等が含まれる場合を除く）。</t>
    <rPh sb="1" eb="3">
      <t>シンセイ</t>
    </rPh>
    <rPh sb="3" eb="5">
      <t>タイショウ</t>
    </rPh>
    <rPh sb="20" eb="22">
      <t>ホジョ</t>
    </rPh>
    <rPh sb="22" eb="24">
      <t>ジギョウ</t>
    </rPh>
    <rPh sb="24" eb="27">
      <t>キカンナイ</t>
    </rPh>
    <rPh sb="42" eb="45">
      <t>ホジョキン</t>
    </rPh>
    <rPh sb="46" eb="48">
      <t>コウフ</t>
    </rPh>
    <rPh sb="57" eb="59">
      <t>チュウイ</t>
    </rPh>
    <rPh sb="68" eb="70">
      <t>シンセイ</t>
    </rPh>
    <rPh sb="70" eb="72">
      <t>タイショウ</t>
    </rPh>
    <rPh sb="76" eb="79">
      <t>ジッシズ</t>
    </rPh>
    <rPh sb="87" eb="90">
      <t>カイシュウナド</t>
    </rPh>
    <rPh sb="91" eb="92">
      <t>フク</t>
    </rPh>
    <rPh sb="95" eb="97">
      <t>バアイ</t>
    </rPh>
    <rPh sb="98" eb="99">
      <t>ノゾ</t>
    </rPh>
    <phoneticPr fontId="33"/>
  </si>
  <si>
    <t>写真番号：</t>
    <rPh sb="0" eb="2">
      <t>シャシン</t>
    </rPh>
    <rPh sb="2" eb="4">
      <t>バンゴウ</t>
    </rPh>
    <phoneticPr fontId="33"/>
  </si>
  <si>
    <t>※改修番号単位で、2枚の写真を撮影してください。</t>
    <rPh sb="1" eb="3">
      <t>カイシュウ</t>
    </rPh>
    <rPh sb="3" eb="5">
      <t>バンゴウ</t>
    </rPh>
    <rPh sb="5" eb="7">
      <t>タンイ</t>
    </rPh>
    <rPh sb="10" eb="11">
      <t>マイ</t>
    </rPh>
    <rPh sb="12" eb="14">
      <t>シャシン</t>
    </rPh>
    <rPh sb="15" eb="17">
      <t>サツエイ</t>
    </rPh>
    <phoneticPr fontId="33"/>
  </si>
  <si>
    <t>改修名：</t>
    <rPh sb="0" eb="2">
      <t>カイシュウ</t>
    </rPh>
    <rPh sb="2" eb="3">
      <t>メイ</t>
    </rPh>
    <phoneticPr fontId="33"/>
  </si>
  <si>
    <t>※撮影は、原則として、公募開始後に行ってください</t>
    <rPh sb="1" eb="3">
      <t>サツエイ</t>
    </rPh>
    <rPh sb="5" eb="7">
      <t>ゲンソク</t>
    </rPh>
    <rPh sb="11" eb="13">
      <t>コウボ</t>
    </rPh>
    <rPh sb="13" eb="16">
      <t>カイシゴ</t>
    </rPh>
    <rPh sb="17" eb="18">
      <t>オコナ</t>
    </rPh>
    <phoneticPr fontId="33"/>
  </si>
  <si>
    <t>⑬その他の実施内容</t>
    <rPh sb="3" eb="4">
      <t>タ</t>
    </rPh>
    <rPh sb="5" eb="7">
      <t>ジッシ</t>
    </rPh>
    <rPh sb="7" eb="9">
      <t>ナイヨウ</t>
    </rPh>
    <phoneticPr fontId="33"/>
  </si>
  <si>
    <t>撮影年月日：</t>
    <rPh sb="0" eb="2">
      <t>サツエイ</t>
    </rPh>
    <rPh sb="2" eb="5">
      <t>ネンガッピ</t>
    </rPh>
    <phoneticPr fontId="33"/>
  </si>
  <si>
    <t>撮影場所：</t>
    <rPh sb="0" eb="2">
      <t>サツエイ</t>
    </rPh>
    <rPh sb="2" eb="4">
      <t>バショ</t>
    </rPh>
    <phoneticPr fontId="33"/>
  </si>
  <si>
    <t>※貼り付ける写真は、横1200ピクセル（目安）以下にリサイズしてください。</t>
    <rPh sb="1" eb="2">
      <t>ハ</t>
    </rPh>
    <rPh sb="3" eb="4">
      <t>ツ</t>
    </rPh>
    <rPh sb="6" eb="8">
      <t>シャシン</t>
    </rPh>
    <rPh sb="10" eb="11">
      <t>ヨコ</t>
    </rPh>
    <rPh sb="20" eb="22">
      <t>メヤス</t>
    </rPh>
    <rPh sb="23" eb="25">
      <t>イカ</t>
    </rPh>
    <phoneticPr fontId="33"/>
  </si>
  <si>
    <t>※複数箇所ある場合は、本シートをコピーして使用してください。</t>
    <rPh sb="1" eb="3">
      <t>フクスウ</t>
    </rPh>
    <rPh sb="3" eb="5">
      <t>カショ</t>
    </rPh>
    <rPh sb="7" eb="9">
      <t>バアイ</t>
    </rPh>
    <rPh sb="11" eb="12">
      <t>ホン</t>
    </rPh>
    <rPh sb="21" eb="23">
      <t>シヨウ</t>
    </rPh>
    <phoneticPr fontId="33"/>
  </si>
  <si>
    <t>(3)差引額
(1)-(2)</t>
    <rPh sb="3" eb="5">
      <t>サシヒキ</t>
    </rPh>
    <rPh sb="5" eb="6">
      <t>ガク</t>
    </rPh>
    <phoneticPr fontId="4"/>
  </si>
  <si>
    <t>所要
経費</t>
    <rPh sb="0" eb="2">
      <t>ショヨウ</t>
    </rPh>
    <rPh sb="3" eb="5">
      <t>ケイヒ</t>
    </rPh>
    <phoneticPr fontId="4"/>
  </si>
  <si>
    <t>(8)基準額</t>
    <rPh sb="3" eb="5">
      <t>キジュン</t>
    </rPh>
    <rPh sb="5" eb="6">
      <t>ガク</t>
    </rPh>
    <phoneticPr fontId="4"/>
  </si>
  <si>
    <t>(9)選定額</t>
    <rPh sb="3" eb="5">
      <t>センテイ</t>
    </rPh>
    <rPh sb="5" eb="6">
      <t>ガク</t>
    </rPh>
    <phoneticPr fontId="4"/>
  </si>
  <si>
    <t>(10)補助基本額</t>
    <rPh sb="4" eb="6">
      <t>ホジョ</t>
    </rPh>
    <rPh sb="6" eb="8">
      <t>キホン</t>
    </rPh>
    <rPh sb="8" eb="9">
      <t>ガク</t>
    </rPh>
    <phoneticPr fontId="4"/>
  </si>
  <si>
    <t>(11)補助金所要額</t>
    <phoneticPr fontId="30"/>
  </si>
  <si>
    <t>蓄電池補助金所要額等整理表</t>
    <rPh sb="0" eb="3">
      <t>チクデンチ</t>
    </rPh>
    <rPh sb="3" eb="9">
      <t>ホジョキンショヨウガク</t>
    </rPh>
    <rPh sb="9" eb="10">
      <t>トウ</t>
    </rPh>
    <rPh sb="10" eb="13">
      <t>セイリヒョウ</t>
    </rPh>
    <phoneticPr fontId="30"/>
  </si>
  <si>
    <t>※設備区分ごとに明確に分けて記入してください</t>
    <rPh sb="1" eb="3">
      <t>セツビ</t>
    </rPh>
    <rPh sb="3" eb="5">
      <t>クブン</t>
    </rPh>
    <rPh sb="8" eb="10">
      <t>メイカク</t>
    </rPh>
    <rPh sb="11" eb="12">
      <t>ワ</t>
    </rPh>
    <rPh sb="14" eb="16">
      <t>キニュウ</t>
    </rPh>
    <phoneticPr fontId="30"/>
  </si>
  <si>
    <t>蓄電池を補助対象にする場合は、下表に入力してください</t>
    <rPh sb="0" eb="3">
      <t>チクデンチ</t>
    </rPh>
    <rPh sb="4" eb="6">
      <t>ホジョ</t>
    </rPh>
    <rPh sb="6" eb="8">
      <t>タイショウ</t>
    </rPh>
    <rPh sb="11" eb="13">
      <t>バアイ</t>
    </rPh>
    <rPh sb="15" eb="17">
      <t>カヒョウ</t>
    </rPh>
    <rPh sb="18" eb="20">
      <t>ニュウリョク</t>
    </rPh>
    <phoneticPr fontId="30"/>
  </si>
  <si>
    <t>(7)と(8)を比較して少ない方の額</t>
    <rPh sb="8" eb="10">
      <t>ヒカク</t>
    </rPh>
    <rPh sb="12" eb="13">
      <t>スク</t>
    </rPh>
    <rPh sb="15" eb="16">
      <t>ホウ</t>
    </rPh>
    <rPh sb="17" eb="18">
      <t>ガク</t>
    </rPh>
    <phoneticPr fontId="4"/>
  </si>
  <si>
    <t>・その他SERAが公募要領にて定める資料</t>
    <rPh sb="3" eb="4">
      <t>タ</t>
    </rPh>
    <rPh sb="9" eb="11">
      <t>コウボ</t>
    </rPh>
    <rPh sb="11" eb="13">
      <t>ヨウリョウ</t>
    </rPh>
    <rPh sb="15" eb="16">
      <t>サダ</t>
    </rPh>
    <rPh sb="18" eb="20">
      <t>シリョウ</t>
    </rPh>
    <phoneticPr fontId="4"/>
  </si>
  <si>
    <t>別紙１</t>
    <rPh sb="0" eb="2">
      <t>ベッシ</t>
    </rPh>
    <phoneticPr fontId="4"/>
  </si>
  <si>
    <t>別紙２-２</t>
    <rPh sb="0" eb="2">
      <t>ベッシ</t>
    </rPh>
    <phoneticPr fontId="4"/>
  </si>
  <si>
    <t>＊　「別添のとおり」と記入し、算定根拠と算定に使用した各々の設定根拠・引用元に係る具体的資料を添付すること。</t>
    <phoneticPr fontId="4"/>
  </si>
  <si>
    <t>②法定耐用年数</t>
    <rPh sb="1" eb="3">
      <t>ホウテイ</t>
    </rPh>
    <rPh sb="3" eb="5">
      <t>タイヨウ</t>
    </rPh>
    <rPh sb="5" eb="7">
      <t>ネンスウ</t>
    </rPh>
    <phoneticPr fontId="4"/>
  </si>
  <si>
    <t>ｔ</t>
    <phoneticPr fontId="4"/>
  </si>
  <si>
    <t>円</t>
    <rPh sb="0" eb="1">
      <t>エン</t>
    </rPh>
    <phoneticPr fontId="4"/>
  </si>
  <si>
    <t>円</t>
    <rPh sb="0" eb="1">
      <t>エン</t>
    </rPh>
    <phoneticPr fontId="4"/>
  </si>
  <si>
    <t>金額(円)</t>
    <rPh sb="0" eb="2">
      <t>キンガク</t>
    </rPh>
    <rPh sb="3" eb="4">
      <t>エン</t>
    </rPh>
    <phoneticPr fontId="4"/>
  </si>
  <si>
    <t>補助金申請額(円)</t>
    <rPh sb="0" eb="3">
      <t>ホジョキン</t>
    </rPh>
    <rPh sb="3" eb="5">
      <t>シンセイ</t>
    </rPh>
    <rPh sb="5" eb="6">
      <t>ガク</t>
    </rPh>
    <rPh sb="7" eb="8">
      <t>エン</t>
    </rPh>
    <phoneticPr fontId="4"/>
  </si>
  <si>
    <t>自己資金(円)</t>
    <rPh sb="0" eb="2">
      <t>ジコ</t>
    </rPh>
    <rPh sb="2" eb="4">
      <t>シキン</t>
    </rPh>
    <rPh sb="5" eb="6">
      <t>エン</t>
    </rPh>
    <phoneticPr fontId="4"/>
  </si>
  <si>
    <t>借入金(円)</t>
    <phoneticPr fontId="4"/>
  </si>
  <si>
    <t>借入先金融機関名</t>
    <phoneticPr fontId="4"/>
  </si>
  <si>
    <t xml:space="preserve">抵当権の設定 </t>
    <phoneticPr fontId="4"/>
  </si>
  <si>
    <t>※半角数字のみ入力、単位(円)は不要</t>
    <rPh sb="1" eb="3">
      <t>ハンカク</t>
    </rPh>
    <rPh sb="3" eb="5">
      <t>スウジ</t>
    </rPh>
    <rPh sb="7" eb="9">
      <t>ニュウリョク</t>
    </rPh>
    <rPh sb="10" eb="12">
      <t>タンイ</t>
    </rPh>
    <rPh sb="13" eb="14">
      <t>エン</t>
    </rPh>
    <rPh sb="16" eb="18">
      <t>フヨウ</t>
    </rPh>
    <phoneticPr fontId="4"/>
  </si>
  <si>
    <t>＊　補助事業の公益的性格について具体的に記入する。併せて、資金回収年数を、次の計算式により算出する。
【資金回収年数 ＝ 補助対象経費に係る自己負担額※ ÷ ランニングコストの減少額 】
なお、この試算に用いた「ランニングコストの減少額」の計算書を添付すること。
※１　補助対象経費に係わる自己負担額 ＝ 別紙２－１の所要経費欄(4)の額 － 別紙２－１の所要経費欄(8)の額
※２　複数年度の期間を要して設備を整備する場合の補助対象経費に係わる自己負担額は、各年度の補助対象経費に係わる自己負担額の合計額とする。</t>
    <phoneticPr fontId="4"/>
  </si>
  <si>
    <t>・公益的性格</t>
    <rPh sb="1" eb="4">
      <t>コウエキテキ</t>
    </rPh>
    <rPh sb="4" eb="6">
      <t>セイカク</t>
    </rPh>
    <phoneticPr fontId="4"/>
  </si>
  <si>
    <t>・資金回収年数</t>
    <rPh sb="1" eb="3">
      <t>シキン</t>
    </rPh>
    <rPh sb="3" eb="5">
      <t>カイシュウ</t>
    </rPh>
    <rPh sb="5" eb="7">
      <t>ネンスウ</t>
    </rPh>
    <phoneticPr fontId="4"/>
  </si>
  <si>
    <t>　本事業による年間ランニングコスト減少額</t>
    <rPh sb="1" eb="2">
      <t>ホン</t>
    </rPh>
    <rPh sb="2" eb="4">
      <t>ジギョウ</t>
    </rPh>
    <rPh sb="7" eb="9">
      <t>ネンカン</t>
    </rPh>
    <rPh sb="17" eb="19">
      <t>ゲンショウ</t>
    </rPh>
    <rPh sb="19" eb="20">
      <t>ガク</t>
    </rPh>
    <phoneticPr fontId="4"/>
  </si>
  <si>
    <t>　補助金所要額</t>
    <rPh sb="1" eb="4">
      <t>ホジョキン</t>
    </rPh>
    <rPh sb="4" eb="6">
      <t>ショヨウ</t>
    </rPh>
    <rPh sb="6" eb="7">
      <t>ガク</t>
    </rPh>
    <phoneticPr fontId="4"/>
  </si>
  <si>
    <t>　補助対象経費に係る自己負担額</t>
    <rPh sb="1" eb="3">
      <t>ホジョ</t>
    </rPh>
    <rPh sb="3" eb="5">
      <t>タイショウ</t>
    </rPh>
    <rPh sb="5" eb="7">
      <t>ケイヒ</t>
    </rPh>
    <rPh sb="8" eb="9">
      <t>カカワ</t>
    </rPh>
    <rPh sb="10" eb="12">
      <t>ジコ</t>
    </rPh>
    <rPh sb="12" eb="14">
      <t>フタン</t>
    </rPh>
    <rPh sb="14" eb="15">
      <t>ガク</t>
    </rPh>
    <phoneticPr fontId="4"/>
  </si>
  <si>
    <t>　資金回収年数は</t>
    <rPh sb="1" eb="3">
      <t>シキン</t>
    </rPh>
    <rPh sb="3" eb="5">
      <t>カイシュウ</t>
    </rPh>
    <rPh sb="5" eb="7">
      <t>ネンスウ</t>
    </rPh>
    <phoneticPr fontId="4"/>
  </si>
  <si>
    <t>別紙２－１の（８）補助金所要額欄に次の額を記入すること。</t>
    <rPh sb="0" eb="2">
      <t>ベッシ</t>
    </rPh>
    <rPh sb="9" eb="12">
      <t>ホジョキン</t>
    </rPh>
    <rPh sb="12" eb="15">
      <t>ショヨウガク</t>
    </rPh>
    <rPh sb="15" eb="16">
      <t>ラン</t>
    </rPh>
    <rPh sb="17" eb="18">
      <t>ツギ</t>
    </rPh>
    <rPh sb="19" eb="20">
      <t>ガク</t>
    </rPh>
    <rPh sb="21" eb="23">
      <t>キニュウ</t>
    </rPh>
    <phoneticPr fontId="4"/>
  </si>
  <si>
    <t>－</t>
    <phoneticPr fontId="4"/>
  </si>
  <si>
    <t>－</t>
    <phoneticPr fontId="30"/>
  </si>
  <si>
    <t>ランニングコスト減少額の算出過程（計算書添付）</t>
    <rPh sb="8" eb="10">
      <t>ゲンショウ</t>
    </rPh>
    <rPh sb="10" eb="11">
      <t>ガク</t>
    </rPh>
    <rPh sb="12" eb="14">
      <t>サンシュツ</t>
    </rPh>
    <rPh sb="14" eb="16">
      <t>カテイ</t>
    </rPh>
    <rPh sb="17" eb="20">
      <t>ケイサンショ</t>
    </rPh>
    <rPh sb="20" eb="22">
      <t>テンプ</t>
    </rPh>
    <phoneticPr fontId="4"/>
  </si>
  <si>
    <r>
      <rPr>
        <sz val="9"/>
        <rFont val="ＭＳ ゴシック"/>
        <family val="3"/>
        <charset val="128"/>
      </rPr>
      <t>【導入技術の今後の活用・展開の見通し】</t>
    </r>
    <r>
      <rPr>
        <sz val="9"/>
        <rFont val="ＭＳ 明朝"/>
        <family val="1"/>
        <charset val="128"/>
      </rPr>
      <t xml:space="preserve">
＊　</t>
    </r>
    <r>
      <rPr>
        <sz val="9"/>
        <color rgb="FFFF0000"/>
        <rFont val="ＭＳ 明朝"/>
        <family val="1"/>
        <charset val="128"/>
      </rPr>
      <t>申請者が</t>
    </r>
    <r>
      <rPr>
        <sz val="9"/>
        <rFont val="ＭＳ 明朝"/>
        <family val="1"/>
        <charset val="128"/>
      </rPr>
      <t>補助事業により導入する技術について、今後、どのように活用・展開されることが期待されるか具体的に記入する。</t>
    </r>
    <rPh sb="22" eb="25">
      <t>シンセイシャ</t>
    </rPh>
    <phoneticPr fontId="4"/>
  </si>
  <si>
    <t>ビルマルチエアコン</t>
    <phoneticPr fontId="4"/>
  </si>
  <si>
    <t>ルームエアコン</t>
    <phoneticPr fontId="4"/>
  </si>
  <si>
    <t>太陽光発電</t>
    <rPh sb="0" eb="5">
      <t>タイヨウコウハツデン</t>
    </rPh>
    <phoneticPr fontId="4"/>
  </si>
  <si>
    <t>企業・団体の名称</t>
  </si>
  <si>
    <r>
      <rPr>
        <sz val="8"/>
        <rFont val="Meiryo UI"/>
        <family val="3"/>
        <charset val="128"/>
      </rPr>
      <t>代行申請者</t>
    </r>
    <r>
      <rPr>
        <sz val="6"/>
        <rFont val="Meiryo UI"/>
        <family val="3"/>
        <charset val="128"/>
      </rPr>
      <t>（申請者に代わり省エネルギー計算に責任を持つ企業等を含む）</t>
    </r>
    <phoneticPr fontId="4"/>
  </si>
  <si>
    <t>合計（総事業費）</t>
    <rPh sb="0" eb="2">
      <t>ゴウケイ</t>
    </rPh>
    <rPh sb="3" eb="7">
      <t>ソウジギョウヒ</t>
    </rPh>
    <phoneticPr fontId="4"/>
  </si>
  <si>
    <t>申請者がＥＭＳや計測器を（実施体制）、どのように利用し（運用方法）、どのような効果を上げたいのか（導入効果）を整理すること。（別紙に添付でも可）</t>
    <phoneticPr fontId="4"/>
  </si>
  <si>
    <r>
      <t>インバウンド改修等の内容について、名称、実施期間、実施内容、実施数、概算必要経費について</t>
    </r>
    <r>
      <rPr>
        <sz val="10"/>
        <color rgb="FFFF0000"/>
        <rFont val="ＭＳ 明朝"/>
        <family val="1"/>
        <charset val="128"/>
      </rPr>
      <t>別添「インバウンド改修等入力シート」にまとめること。</t>
    </r>
    <r>
      <rPr>
        <sz val="9"/>
        <color theme="1"/>
        <rFont val="ＭＳ 明朝"/>
        <family val="1"/>
        <charset val="128"/>
      </rPr>
      <t xml:space="preserve">
既に実施済みのものは、</t>
    </r>
    <r>
      <rPr>
        <sz val="9"/>
        <color rgb="FFFF0000"/>
        <rFont val="ＭＳ 明朝"/>
        <family val="1"/>
        <charset val="128"/>
      </rPr>
      <t>写真を「インバウンド改修等写真台帳」に添付</t>
    </r>
    <r>
      <rPr>
        <sz val="9"/>
        <color theme="1"/>
        <rFont val="ＭＳ 明朝"/>
        <family val="1"/>
        <charset val="128"/>
      </rPr>
      <t>すること。
（補助事業完了後、</t>
    </r>
    <r>
      <rPr>
        <sz val="9"/>
        <color rgb="FFFF0000"/>
        <rFont val="ＭＳ 明朝"/>
        <family val="1"/>
        <charset val="128"/>
      </rPr>
      <t>完了実績報告書に実施したインバウンド改修等について上記内容を整理し、写真を添付すること</t>
    </r>
    <rPh sb="44" eb="46">
      <t>ベッテン</t>
    </rPh>
    <rPh sb="53" eb="58">
      <t>カイシュウナドニュウリョク</t>
    </rPh>
    <rPh sb="92" eb="99">
      <t>カイシュウナドシャシンダイチョウ</t>
    </rPh>
    <phoneticPr fontId="4"/>
  </si>
  <si>
    <t>＜環境省　自然保護官事務所等の意見＞　※応募申請前に事前照会が必要です</t>
    <rPh sb="20" eb="22">
      <t>オウボ</t>
    </rPh>
    <rPh sb="22" eb="25">
      <t>シンセイマエ</t>
    </rPh>
    <rPh sb="26" eb="28">
      <t>ジゼン</t>
    </rPh>
    <rPh sb="28" eb="30">
      <t>ショウカイ</t>
    </rPh>
    <rPh sb="31" eb="33">
      <t>ヒツヨウ</t>
    </rPh>
    <phoneticPr fontId="4"/>
  </si>
  <si>
    <t>別紙２-１</t>
    <phoneticPr fontId="4"/>
  </si>
  <si>
    <t>宿泊施設の持続可能な観光にかかる国際認証の申請</t>
    <phoneticPr fontId="33"/>
  </si>
  <si>
    <t>ゼロカーボンパークの登録状況</t>
    <rPh sb="10" eb="12">
      <t>トウロク</t>
    </rPh>
    <rPh sb="12" eb="14">
      <t>ジョウキョウ</t>
    </rPh>
    <phoneticPr fontId="4"/>
  </si>
  <si>
    <t>地方公共団体実行計画区域施策編</t>
    <rPh sb="0" eb="6">
      <t>チホウコウキョウダンタイ</t>
    </rPh>
    <rPh sb="6" eb="8">
      <t>ジッコウ</t>
    </rPh>
    <rPh sb="8" eb="10">
      <t>ケイカク</t>
    </rPh>
    <rPh sb="10" eb="12">
      <t>クイキ</t>
    </rPh>
    <rPh sb="12" eb="14">
      <t>セサク</t>
    </rPh>
    <rPh sb="14" eb="15">
      <t>ヘン</t>
    </rPh>
    <phoneticPr fontId="4"/>
  </si>
  <si>
    <t>国立公園名</t>
    <rPh sb="0" eb="4">
      <t>コクリツコウエン</t>
    </rPh>
    <rPh sb="4" eb="5">
      <t>メイ</t>
    </rPh>
    <phoneticPr fontId="4"/>
  </si>
  <si>
    <t>地方自治体名</t>
    <rPh sb="0" eb="5">
      <t>チホウジチタイ</t>
    </rPh>
    <rPh sb="5" eb="6">
      <t>メイ</t>
    </rPh>
    <phoneticPr fontId="4"/>
  </si>
  <si>
    <t>登録年月日</t>
    <rPh sb="0" eb="2">
      <t>トウロク</t>
    </rPh>
    <rPh sb="2" eb="5">
      <t>ネンガッピ</t>
    </rPh>
    <phoneticPr fontId="4"/>
  </si>
  <si>
    <t>選択してください</t>
  </si>
  <si>
    <t>観光客等に対するHP等を通じた脱炭素化に関する取組の周知の状況</t>
    <rPh sb="29" eb="31">
      <t>ジョウキョウ</t>
    </rPh>
    <phoneticPr fontId="4"/>
  </si>
  <si>
    <t>＊　HP等を通じた取り組みの周知に関する状況を記入する。</t>
    <rPh sb="4" eb="5">
      <t>トウ</t>
    </rPh>
    <rPh sb="6" eb="7">
      <t>ツウ</t>
    </rPh>
    <rPh sb="9" eb="10">
      <t>ト</t>
    </rPh>
    <rPh sb="11" eb="12">
      <t>ク</t>
    </rPh>
    <rPh sb="14" eb="16">
      <t>シュウチ</t>
    </rPh>
    <rPh sb="17" eb="18">
      <t>カン</t>
    </rPh>
    <rPh sb="20" eb="22">
      <t>ジョウキョウ</t>
    </rPh>
    <phoneticPr fontId="4"/>
  </si>
  <si>
    <t>デコ活応援団への参画</t>
    <phoneticPr fontId="4"/>
  </si>
  <si>
    <t>デコ活応援団への参画、デコ活宣言の実施</t>
    <phoneticPr fontId="4"/>
  </si>
  <si>
    <t>デコ活宣言</t>
    <phoneticPr fontId="4"/>
  </si>
  <si>
    <t>選択</t>
  </si>
  <si>
    <t>（国立公園利用施設の脱炭素化推進事業）</t>
    <phoneticPr fontId="4"/>
  </si>
  <si>
    <t>国立公園利用施設の脱炭素化推進事業（国立公園名：　　　　　　　　　　　　）</t>
    <rPh sb="18" eb="23">
      <t>コクリツコウエンメイ</t>
    </rPh>
    <phoneticPr fontId="4"/>
  </si>
  <si>
    <t>【車載型蓄電池】</t>
    <rPh sb="1" eb="7">
      <t>シャサイガタチクデンチ</t>
    </rPh>
    <phoneticPr fontId="33"/>
  </si>
  <si>
    <t>(4)補助対象経費支出予定額
(太陽光発電以外)</t>
    <rPh sb="21" eb="23">
      <t>イガイ</t>
    </rPh>
    <phoneticPr fontId="30"/>
  </si>
  <si>
    <t>車両の種類
選択</t>
    <rPh sb="0" eb="2">
      <t>シャリョウ</t>
    </rPh>
    <rPh sb="3" eb="5">
      <t>シュルイ</t>
    </rPh>
    <rPh sb="7" eb="9">
      <t>センタク</t>
    </rPh>
    <phoneticPr fontId="33"/>
  </si>
  <si>
    <t>メーカー名</t>
    <rPh sb="4" eb="5">
      <t>メイ</t>
    </rPh>
    <phoneticPr fontId="33"/>
  </si>
  <si>
    <t>車名・グレード</t>
    <rPh sb="0" eb="2">
      <t>シャメイ</t>
    </rPh>
    <phoneticPr fontId="33"/>
  </si>
  <si>
    <t>型式</t>
    <rPh sb="0" eb="2">
      <t>カタシキ</t>
    </rPh>
    <phoneticPr fontId="33"/>
  </si>
  <si>
    <t>補助金対象経費支出予定額</t>
    <rPh sb="0" eb="7">
      <t>ホジョキンタイショウケイヒ</t>
    </rPh>
    <rPh sb="7" eb="9">
      <t>シシュツ</t>
    </rPh>
    <rPh sb="9" eb="12">
      <t>ヨテイガク</t>
    </rPh>
    <phoneticPr fontId="33"/>
  </si>
  <si>
    <t>蓄電容量
（kWh）
(A)</t>
    <phoneticPr fontId="33"/>
  </si>
  <si>
    <t>銘柄ごと
の補助金
交付額
（C）</t>
    <rPh sb="0" eb="2">
      <t>メイガラ</t>
    </rPh>
    <rPh sb="6" eb="9">
      <t>ホジョキン</t>
    </rPh>
    <rPh sb="10" eb="13">
      <t>コウフガク</t>
    </rPh>
    <phoneticPr fontId="33"/>
  </si>
  <si>
    <r>
      <rPr>
        <sz val="11"/>
        <rFont val="ＭＳ ゴシック"/>
        <family val="3"/>
        <charset val="128"/>
      </rPr>
      <t xml:space="preserve">補助金
所要額
</t>
    </r>
    <r>
      <rPr>
        <sz val="7"/>
        <rFont val="ＭＳ ゴシック"/>
        <family val="3"/>
        <charset val="128"/>
      </rPr>
      <t>BとＣを比較して少ない方の額</t>
    </r>
    <rPh sb="0" eb="3">
      <t>ホジョキン</t>
    </rPh>
    <rPh sb="4" eb="6">
      <t>ショヨウ</t>
    </rPh>
    <rPh sb="6" eb="7">
      <t>ガク</t>
    </rPh>
    <rPh sb="12" eb="14">
      <t>ヒカク</t>
    </rPh>
    <rPh sb="16" eb="17">
      <t>スク</t>
    </rPh>
    <rPh sb="19" eb="20">
      <t>ホウ</t>
    </rPh>
    <rPh sb="21" eb="22">
      <t>ガク</t>
    </rPh>
    <phoneticPr fontId="33"/>
  </si>
  <si>
    <t>電気自動車</t>
    <phoneticPr fontId="33"/>
  </si>
  <si>
    <t>プラグインハイブリッド自動車</t>
    <phoneticPr fontId="33"/>
  </si>
  <si>
    <t>(3)と(9)を比較して少ない方の額</t>
    <rPh sb="8" eb="10">
      <t>ヒカク</t>
    </rPh>
    <phoneticPr fontId="4"/>
  </si>
  <si>
    <t>合計</t>
    <rPh sb="0" eb="2">
      <t>ゴウケイ</t>
    </rPh>
    <phoneticPr fontId="33"/>
  </si>
  <si>
    <t>【充放電設備】</t>
    <rPh sb="1" eb="6">
      <t>ジュウホウデンセツビ</t>
    </rPh>
    <phoneticPr fontId="33"/>
  </si>
  <si>
    <t>銘柄ごとの補助金交付額（B）</t>
    <phoneticPr fontId="33"/>
  </si>
  <si>
    <r>
      <t xml:space="preserve">補助金所要額
</t>
    </r>
    <r>
      <rPr>
        <sz val="9"/>
        <rFont val="ＭＳ ゴシック"/>
        <family val="3"/>
        <charset val="128"/>
      </rPr>
      <t>AとBを比較して
少ない方の額</t>
    </r>
    <rPh sb="11" eb="13">
      <t>ヒカク</t>
    </rPh>
    <rPh sb="16" eb="17">
      <t>スク</t>
    </rPh>
    <rPh sb="19" eb="20">
      <t>ホウ</t>
    </rPh>
    <rPh sb="21" eb="22">
      <t>ガク</t>
    </rPh>
    <phoneticPr fontId="33"/>
  </si>
  <si>
    <t>【充電設備】</t>
    <rPh sb="1" eb="3">
      <t>ジュウデン</t>
    </rPh>
    <rPh sb="3" eb="5">
      <t>セツビ</t>
    </rPh>
    <phoneticPr fontId="33"/>
  </si>
  <si>
    <t>補助金対象経費支出予定額の合計</t>
    <rPh sb="0" eb="7">
      <t>ホジョキンタイショウケイヒ</t>
    </rPh>
    <rPh sb="7" eb="12">
      <t>シシュツヨテイガク</t>
    </rPh>
    <rPh sb="13" eb="15">
      <t>ゴウケイ</t>
    </rPh>
    <phoneticPr fontId="33"/>
  </si>
  <si>
    <t>補助金所要額の合計</t>
    <rPh sb="0" eb="6">
      <t>ホジョキンショヨウガク</t>
    </rPh>
    <rPh sb="7" eb="9">
      <t>ゴウケイ</t>
    </rPh>
    <phoneticPr fontId="33"/>
  </si>
  <si>
    <t>修正箇所</t>
    <rPh sb="0" eb="4">
      <t>シュウセイカショ</t>
    </rPh>
    <phoneticPr fontId="4"/>
  </si>
  <si>
    <t>様式第１（第５条関係）</t>
    <phoneticPr fontId="33"/>
  </si>
  <si>
    <t>番　　　　　号</t>
    <phoneticPr fontId="33"/>
  </si>
  <si>
    <t>　年　月　日　</t>
    <rPh sb="1" eb="2">
      <t>ネン</t>
    </rPh>
    <rPh sb="3" eb="4">
      <t>ツキ</t>
    </rPh>
    <rPh sb="5" eb="6">
      <t>ニチ</t>
    </rPh>
    <phoneticPr fontId="33"/>
  </si>
  <si>
    <t>一般社団法人静岡県環境資源協会</t>
    <phoneticPr fontId="33"/>
  </si>
  <si>
    <t>会長　平井　一之　殿</t>
    <rPh sb="3" eb="5">
      <t>ヒライ</t>
    </rPh>
    <rPh sb="6" eb="8">
      <t>カズユキ</t>
    </rPh>
    <phoneticPr fontId="33"/>
  </si>
  <si>
    <t>申請者</t>
    <rPh sb="0" eb="3">
      <t>シンセイシャ</t>
    </rPh>
    <phoneticPr fontId="33"/>
  </si>
  <si>
    <t>住所</t>
    <rPh sb="0" eb="2">
      <t>ジュウショ</t>
    </rPh>
    <phoneticPr fontId="33"/>
  </si>
  <si>
    <t>氏名又は名称</t>
    <rPh sb="0" eb="2">
      <t>シメイ</t>
    </rPh>
    <rPh sb="2" eb="3">
      <t>マタ</t>
    </rPh>
    <rPh sb="4" eb="6">
      <t>メイショウ</t>
    </rPh>
    <phoneticPr fontId="33"/>
  </si>
  <si>
    <t>代表者の職・氏名</t>
    <rPh sb="0" eb="3">
      <t>ダイヒョウシャ</t>
    </rPh>
    <rPh sb="4" eb="5">
      <t>ショク</t>
    </rPh>
    <rPh sb="6" eb="8">
      <t>シメイ</t>
    </rPh>
    <phoneticPr fontId="33"/>
  </si>
  <si>
    <t>.</t>
    <phoneticPr fontId="33"/>
  </si>
  <si>
    <t>記</t>
    <rPh sb="0" eb="1">
      <t>キ</t>
    </rPh>
    <phoneticPr fontId="33"/>
  </si>
  <si>
    <t>２　補助事業の目的及び内容</t>
    <phoneticPr fontId="33"/>
  </si>
  <si>
    <t>別紙１　実施計画書のとおり</t>
    <phoneticPr fontId="33"/>
  </si>
  <si>
    <t>３　補助金交付申請額</t>
    <phoneticPr fontId="33"/>
  </si>
  <si>
    <t xml:space="preserve">　　　　　（うち消費税及び地方消費税相当額 </t>
    <phoneticPr fontId="33"/>
  </si>
  <si>
    <t xml:space="preserve"> 円）</t>
    <phoneticPr fontId="33"/>
  </si>
  <si>
    <t>４　補助事業に要する経費</t>
    <phoneticPr fontId="33"/>
  </si>
  <si>
    <t>５　補助事業の開始及び完了予定年月日</t>
    <phoneticPr fontId="33"/>
  </si>
  <si>
    <t>交付決定の日　～</t>
    <phoneticPr fontId="33"/>
  </si>
  <si>
    <t>６　その他参考資料</t>
    <phoneticPr fontId="33"/>
  </si>
  <si>
    <t>７　本件責任者及び担当者の氏名、連絡先等</t>
    <phoneticPr fontId="33"/>
  </si>
  <si>
    <t>（１）責任者の所属部署・職名・氏名</t>
    <phoneticPr fontId="33"/>
  </si>
  <si>
    <t>（２）担当者の所属部署・職名・氏名</t>
    <phoneticPr fontId="33"/>
  </si>
  <si>
    <t>（３）連絡先（電話番号・Eメールアドレス）</t>
    <phoneticPr fontId="33"/>
  </si>
  <si>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33"/>
  </si>
  <si>
    <t>識別番号</t>
    <rPh sb="0" eb="4">
      <t>シキベツバンゴウ</t>
    </rPh>
    <phoneticPr fontId="30"/>
  </si>
  <si>
    <t>１　補助事業名（下記のいずれかの事業名を選択すること）</t>
    <phoneticPr fontId="30"/>
  </si>
  <si>
    <t>国立公園利用施設の脱炭素化推進事業</t>
    <phoneticPr fontId="33"/>
  </si>
  <si>
    <t>水インフラ由来再エネの地産地消モデル事業</t>
    <phoneticPr fontId="33"/>
  </si>
  <si>
    <t>別紙２－１　経費内訳のとおり</t>
    <phoneticPr fontId="33"/>
  </si>
  <si>
    <t>〒</t>
    <phoneticPr fontId="4"/>
  </si>
  <si>
    <t>円</t>
    <phoneticPr fontId="33"/>
  </si>
  <si>
    <t>ver2.2</t>
    <phoneticPr fontId="33"/>
  </si>
  <si>
    <t>新築建築物のZEB普及促進支援事業</t>
  </si>
  <si>
    <t>既存建築物のZEB普及促進支援事業</t>
  </si>
  <si>
    <t>令和７年度二酸化炭素排出抑制対策事業費等補助金（建築物等のZEB化・省CO2化普及加速事業）
交付申請書</t>
  </si>
  <si>
    <t>水インフラのCO2削減設備導入支援事業</t>
  </si>
  <si>
    <t>LCCO2削減型の先導的な新築ZEB支援事業</t>
    <phoneticPr fontId="30"/>
  </si>
  <si>
    <t>　令和７年度二酸化炭素排出抑制対策事業費等補助金（建築物等のZEB化・省CO2化普及加速事業）交付規程（以下「交付規程」という。）第５条の規定により上記補助金の交付について下記のとおり申請します。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30"/>
  </si>
  <si>
    <t>建築物等のZEB化・省CO2化普及加速事業実施計画書</t>
    <rPh sb="21" eb="23">
      <t>ジッシ</t>
    </rPh>
    <rPh sb="23" eb="26">
      <t>ケイカクショ</t>
    </rPh>
    <phoneticPr fontId="4"/>
  </si>
  <si>
    <t>【CO2削減効果】</t>
    <rPh sb="4" eb="6">
      <t>サクゲン</t>
    </rPh>
    <rPh sb="6" eb="8">
      <t>コウカ</t>
    </rPh>
    <phoneticPr fontId="4"/>
  </si>
  <si>
    <t>ｔCO2／年</t>
    <rPh sb="5" eb="6">
      <t>ネン</t>
    </rPh>
    <phoneticPr fontId="4"/>
  </si>
  <si>
    <t>＊　【CO2削減効果の算定根拠】により算定したCO2削減量を記入する。</t>
  </si>
  <si>
    <t>【CO2削減効果の算定根拠】</t>
    <rPh sb="4" eb="6">
      <t>サクゲン</t>
    </rPh>
    <rPh sb="6" eb="8">
      <t>コウカ</t>
    </rPh>
    <rPh sb="9" eb="11">
      <t>サンテイ</t>
    </rPh>
    <rPh sb="11" eb="13">
      <t>コンキョ</t>
    </rPh>
    <phoneticPr fontId="4"/>
  </si>
  <si>
    <t>【CO2削減コスト・算定根拠】</t>
    <rPh sb="4" eb="6">
      <t>サクゲン</t>
    </rPh>
    <rPh sb="10" eb="12">
      <t>サンテイ</t>
    </rPh>
    <rPh sb="12" eb="14">
      <t>コンキョ</t>
    </rPh>
    <phoneticPr fontId="4"/>
  </si>
  <si>
    <t>＊　【CO2削減効果】の「（１）事業による直接効果」に記入したCO2削減量１トンを削減するために必要なコスト（円／ｔCO2）を、次の計算式を用いて算出する。</t>
  </si>
  <si>
    <t>　CO2削減コスト[円／tCO2]＝補助対象経費の支出予定額[円]（別紙２－１の所要経費欄(4)の額）÷（年間の</t>
    <rPh sb="34" eb="36">
      <t>ベッシ</t>
    </rPh>
    <phoneticPr fontId="4"/>
  </si>
  <si>
    <t>　ｴﾈﾙｷﾞｰ起源CO2の排出削減量[tCO2／年]×法定耐用年数[年]）</t>
  </si>
  <si>
    <t>　     CO2削減コスト[円／tCO2]＝補助対象経費の支出予定額[円]÷（設備Ａの年間のｴﾈﾙｷﾞｰ起源CO2の排出削減</t>
  </si>
  <si>
    <t>　　　　　　　　　　　　　　　　　 量[tCO2／年]×法定耐用年数[年] ＋ 設備Ｂの年間のｴﾈﾙｷﾞｰ起源CO2の排出削</t>
  </si>
  <si>
    <t>　　　　　　　　　　　　　　　　　 減量[tCO2／年]×法定耐用年数[年]）</t>
  </si>
  <si>
    <t>①CO2削減効果tCO2/年</t>
    <rPh sb="4" eb="6">
      <t>サクゲン</t>
    </rPh>
    <rPh sb="6" eb="8">
      <t>コウカ</t>
    </rPh>
    <rPh sb="13" eb="14">
      <t>ネン</t>
    </rPh>
    <phoneticPr fontId="4"/>
  </si>
  <si>
    <t>総CO2削減量　①×②</t>
    <rPh sb="0" eb="1">
      <t>ソウ</t>
    </rPh>
    <rPh sb="4" eb="6">
      <t>サクゲン</t>
    </rPh>
    <rPh sb="6" eb="7">
      <t>リョウ</t>
    </rPh>
    <phoneticPr fontId="4"/>
  </si>
  <si>
    <t>【CO2削減コスト（事業経費）：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4"/>
  </si>
  <si>
    <t>総CO2削減量</t>
    <rPh sb="0" eb="1">
      <t>ソウ</t>
    </rPh>
    <rPh sb="4" eb="6">
      <t>サクゲン</t>
    </rPh>
    <rPh sb="6" eb="7">
      <t>リョウ</t>
    </rPh>
    <phoneticPr fontId="4"/>
  </si>
  <si>
    <t>CO2排出量１トンを削減するために必要なコスト</t>
    <rPh sb="3" eb="5">
      <t>ハイシュツ</t>
    </rPh>
    <rPh sb="5" eb="6">
      <t>リョウ</t>
    </rPh>
    <rPh sb="10" eb="12">
      <t>サクゲン</t>
    </rPh>
    <rPh sb="17" eb="19">
      <t>ヒツヨウ</t>
    </rPh>
    <phoneticPr fontId="4"/>
  </si>
  <si>
    <t>【CO2削減コスト（補助金）：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4"/>
  </si>
  <si>
    <t>CO2排出量１トンを削減するために必要な補助金</t>
    <rPh sb="3" eb="5">
      <t>ハイシュツ</t>
    </rPh>
    <rPh sb="5" eb="6">
      <t>リョウ</t>
    </rPh>
    <rPh sb="10" eb="12">
      <t>サクゲン</t>
    </rPh>
    <rPh sb="17" eb="19">
      <t>ヒツヨウ</t>
    </rPh>
    <rPh sb="20" eb="23">
      <t>ホジョキン</t>
    </rPh>
    <phoneticPr fontId="4"/>
  </si>
  <si>
    <t>【CO2削減コスト（補助金）が４０，０００円を上回る場合】</t>
    <rPh sb="4" eb="6">
      <t>サクゲン</t>
    </rPh>
    <rPh sb="10" eb="13">
      <t>ホジョキン</t>
    </rPh>
    <rPh sb="21" eb="22">
      <t>エン</t>
    </rPh>
    <rPh sb="23" eb="25">
      <t>ウワマワ</t>
    </rPh>
    <rPh sb="26" eb="28">
      <t>バアイ</t>
    </rPh>
    <rPh sb="28" eb="29">
      <t>ゲンリョウ</t>
    </rPh>
    <phoneticPr fontId="4"/>
  </si>
  <si>
    <t>４０，０００円×総CO2削減量（ｔ）</t>
  </si>
  <si>
    <t>tCO2</t>
    <phoneticPr fontId="4"/>
  </si>
  <si>
    <t>円／tCO2</t>
    <rPh sb="0" eb="1">
      <t>エン</t>
    </rPh>
    <phoneticPr fontId="4"/>
  </si>
  <si>
    <t>建築物等のZEB化・省CO2化普及加速事業に要する経費内訳</t>
    <rPh sb="22" eb="23">
      <t>ヨウ</t>
    </rPh>
    <rPh sb="25" eb="27">
      <t>ケイヒ</t>
    </rPh>
    <rPh sb="27" eb="29">
      <t>ウチワケ</t>
    </rPh>
    <phoneticPr fontId="4"/>
  </si>
  <si>
    <t>※過去5年以内（2020年4月1日以降）に実施された改修等や、実施中のもの、今後補助事業期間内に実施する改修等をご記入ください。</t>
    <phoneticPr fontId="30"/>
  </si>
  <si>
    <t>地方公共団体の補助金等(円)</t>
    <rPh sb="0" eb="2">
      <t>チホウ</t>
    </rPh>
    <rPh sb="2" eb="4">
      <t>コウキョウ</t>
    </rPh>
    <rPh sb="4" eb="6">
      <t>ダンタイ</t>
    </rPh>
    <rPh sb="7" eb="11">
      <t>ホジョキントウ</t>
    </rPh>
    <rPh sb="12" eb="13">
      <t>エン</t>
    </rPh>
    <phoneticPr fontId="4"/>
  </si>
  <si>
    <t>該当しない方の
〇を消す</t>
    <rPh sb="0" eb="2">
      <t>ガイトウ</t>
    </rPh>
    <rPh sb="5" eb="6">
      <t>ホウ</t>
    </rPh>
    <rPh sb="10" eb="11">
      <t>ケ</t>
    </rPh>
    <phoneticPr fontId="33"/>
  </si>
  <si>
    <t>〇</t>
  </si>
  <si>
    <t>自社施工</t>
    <rPh sb="0" eb="4">
      <t>ジシャセコウ</t>
    </rPh>
    <phoneticPr fontId="33"/>
  </si>
  <si>
    <t>施工業者への発注</t>
    <rPh sb="0" eb="4">
      <t>セコウギョウシャ</t>
    </rPh>
    <rPh sb="6" eb="8">
      <t>ハッチュウ</t>
    </rPh>
    <phoneticPr fontId="33"/>
  </si>
  <si>
    <t>(7)×1/3</t>
    <phoneticPr fontId="4"/>
  </si>
  <si>
    <t>国立公園利用施設の脱炭素化推進事業
（太陽光発電・定置型蓄電池　含む)</t>
    <rPh sb="19" eb="24">
      <t>タイヨウコウハツデン</t>
    </rPh>
    <rPh sb="32" eb="33">
      <t>フク</t>
    </rPh>
    <phoneticPr fontId="4"/>
  </si>
  <si>
    <t>(5)補助対象経費支出予定額
(車載型蓄電池、充放電設備 など)</t>
    <rPh sb="3" eb="5">
      <t>ホジョ</t>
    </rPh>
    <rPh sb="5" eb="7">
      <t>タイショウ</t>
    </rPh>
    <rPh sb="7" eb="9">
      <t>ケイヒ</t>
    </rPh>
    <rPh sb="9" eb="11">
      <t>シシュツ</t>
    </rPh>
    <rPh sb="11" eb="14">
      <t>ヨテイガク</t>
    </rPh>
    <rPh sb="16" eb="19">
      <t>シャサイガタ</t>
    </rPh>
    <rPh sb="19" eb="22">
      <t>チクデンチ</t>
    </rPh>
    <rPh sb="23" eb="28">
      <t>ジュウホウデンセツビ</t>
    </rPh>
    <phoneticPr fontId="30"/>
  </si>
  <si>
    <t>ver2.2</t>
    <phoneticPr fontId="30"/>
  </si>
  <si>
    <t>　補助対象経費の支出予定額（太陽光含む）</t>
    <rPh sb="1" eb="3">
      <t>ホジョ</t>
    </rPh>
    <rPh sb="3" eb="5">
      <t>タイショウ</t>
    </rPh>
    <rPh sb="5" eb="7">
      <t>ケイヒ</t>
    </rPh>
    <rPh sb="8" eb="10">
      <t>シシュツ</t>
    </rPh>
    <rPh sb="10" eb="12">
      <t>ヨテイ</t>
    </rPh>
    <rPh sb="12" eb="13">
      <t>ガク</t>
    </rPh>
    <rPh sb="14" eb="17">
      <t>タイヨウコウ</t>
    </rPh>
    <rPh sb="17" eb="18">
      <t>フク</t>
    </rPh>
    <phoneticPr fontId="4"/>
  </si>
  <si>
    <t>　補助対象経費の支出予定額（車載型蓄電池等）</t>
    <rPh sb="14" eb="17">
      <t>シャサイガタ</t>
    </rPh>
    <rPh sb="17" eb="20">
      <t>チクデンチ</t>
    </rPh>
    <rPh sb="20" eb="21">
      <t>トウ</t>
    </rPh>
    <phoneticPr fontId="4"/>
  </si>
  <si>
    <t>補助対象経費の支出予定額（太陽光含む）</t>
    <rPh sb="0" eb="2">
      <t>ホジョ</t>
    </rPh>
    <rPh sb="2" eb="4">
      <t>タイショウ</t>
    </rPh>
    <rPh sb="4" eb="6">
      <t>ケイヒ</t>
    </rPh>
    <rPh sb="7" eb="9">
      <t>シシュツ</t>
    </rPh>
    <rPh sb="9" eb="11">
      <t>ヨテイ</t>
    </rPh>
    <rPh sb="11" eb="12">
      <t>ガク</t>
    </rPh>
    <rPh sb="13" eb="16">
      <t>タイヨウコウ</t>
    </rPh>
    <rPh sb="16" eb="17">
      <t>フク</t>
    </rPh>
    <phoneticPr fontId="4"/>
  </si>
  <si>
    <t>補助対象経費の支出予定額（車載型蓄電池　等）</t>
    <rPh sb="13" eb="16">
      <t>シャサイガタ</t>
    </rPh>
    <rPh sb="16" eb="19">
      <t>チクデンチ</t>
    </rPh>
    <rPh sb="20" eb="21">
      <t>トウ</t>
    </rPh>
    <phoneticPr fontId="4"/>
  </si>
  <si>
    <t>補助対象経費に対する補助金の支出見込み額（太陽光含む）</t>
    <rPh sb="0" eb="2">
      <t>ホジョ</t>
    </rPh>
    <rPh sb="2" eb="4">
      <t>タイショウ</t>
    </rPh>
    <rPh sb="4" eb="6">
      <t>ケイヒ</t>
    </rPh>
    <rPh sb="7" eb="8">
      <t>タイ</t>
    </rPh>
    <rPh sb="10" eb="12">
      <t>ホジョ</t>
    </rPh>
    <rPh sb="14" eb="16">
      <t>シシュツ</t>
    </rPh>
    <rPh sb="16" eb="18">
      <t>ミコ</t>
    </rPh>
    <rPh sb="19" eb="20">
      <t>テイガク</t>
    </rPh>
    <rPh sb="21" eb="24">
      <t>タイヨウコウ</t>
    </rPh>
    <rPh sb="24" eb="25">
      <t>フク</t>
    </rPh>
    <phoneticPr fontId="4"/>
  </si>
  <si>
    <t>補助対象経費に対する補助金の支出見込み額（車載型蓄電池　等）</t>
    <rPh sb="21" eb="24">
      <t>シャサイガタ</t>
    </rPh>
    <rPh sb="24" eb="27">
      <t>チクデンチ</t>
    </rPh>
    <rPh sb="28" eb="29">
      <t>トウ</t>
    </rPh>
    <phoneticPr fontId="4"/>
  </si>
  <si>
    <t>(7)補助対象経費支出予定額合計
(4)+(5)</t>
    <rPh sb="3" eb="5">
      <t>ホジョ</t>
    </rPh>
    <rPh sb="5" eb="7">
      <t>タイショウ</t>
    </rPh>
    <rPh sb="7" eb="9">
      <t>ケイヒ</t>
    </rPh>
    <rPh sb="9" eb="11">
      <t>シシュツ</t>
    </rPh>
    <rPh sb="11" eb="14">
      <t>ヨテイガク</t>
    </rPh>
    <rPh sb="14" eb="16">
      <t>ゴウケイ</t>
    </rPh>
    <phoneticPr fontId="4"/>
  </si>
  <si>
    <t>蓄電容量に基づく補助金交付額(B)
B＝A×1/2×40,000</t>
    <rPh sb="0" eb="4">
      <t>チクデンヨウリョウ</t>
    </rPh>
    <rPh sb="5" eb="6">
      <t>モト</t>
    </rPh>
    <rPh sb="8" eb="14">
      <t>ホジョキンコウフガク</t>
    </rPh>
    <phoneticPr fontId="33"/>
  </si>
  <si>
    <t>補助金交付額(A)
A＝支出予定額×1/2</t>
    <rPh sb="0" eb="6">
      <t>ホジョキンコウフガク</t>
    </rPh>
    <rPh sb="12" eb="17">
      <t>シシュツヨテイガク</t>
    </rPh>
    <phoneticPr fontId="33"/>
  </si>
  <si>
    <t>補助対象経費支出予定額内訳（蓄電池補助金所要額等整理表記載は除く）</t>
    <rPh sb="0" eb="2">
      <t>ホジョ</t>
    </rPh>
    <rPh sb="2" eb="4">
      <t>タイショウ</t>
    </rPh>
    <rPh sb="4" eb="6">
      <t>ケイヒ</t>
    </rPh>
    <rPh sb="6" eb="8">
      <t>シシュツ</t>
    </rPh>
    <rPh sb="8" eb="10">
      <t>ヨテイ</t>
    </rPh>
    <rPh sb="10" eb="11">
      <t>ガク</t>
    </rPh>
    <rPh sb="11" eb="13">
      <t>ウチワケ</t>
    </rPh>
    <rPh sb="27" eb="29">
      <t>キサイ</t>
    </rPh>
    <rPh sb="30" eb="31">
      <t>ノゾ</t>
    </rPh>
    <phoneticPr fontId="4"/>
  </si>
  <si>
    <t>建築物等のZEB化・省CO2化普及加速事業に要する経費内訳</t>
    <rPh sb="0" eb="4">
      <t>ケンチクブツナド</t>
    </rPh>
    <rPh sb="8" eb="9">
      <t>カ</t>
    </rPh>
    <rPh sb="10" eb="11">
      <t>ショウ</t>
    </rPh>
    <rPh sb="14" eb="15">
      <t>カ</t>
    </rPh>
    <rPh sb="15" eb="17">
      <t>フキュウ</t>
    </rPh>
    <rPh sb="17" eb="19">
      <t>カソク</t>
    </rPh>
    <rPh sb="19" eb="21">
      <t>ジギョウ</t>
    </rPh>
    <rPh sb="22" eb="23">
      <t>ヨウ</t>
    </rPh>
    <rPh sb="25" eb="27">
      <t>ケイヒ</t>
    </rPh>
    <rPh sb="27" eb="29">
      <t>ウチワケ</t>
    </rPh>
    <phoneticPr fontId="4"/>
  </si>
  <si>
    <t>(10)×(4)/(7)×1/3+
車載型蓄電池等補助金所要額(BL40)</t>
    <rPh sb="18" eb="21">
      <t>シャサイガタ</t>
    </rPh>
    <rPh sb="24" eb="25">
      <t>トウ</t>
    </rPh>
    <rPh sb="27" eb="28">
      <t>キン</t>
    </rPh>
    <rPh sb="28" eb="31">
      <t>ショヨウガク</t>
    </rPh>
    <phoneticPr fontId="30"/>
  </si>
  <si>
    <t>　　　　</t>
    <phoneticPr fontId="30"/>
  </si>
  <si>
    <t>国立公園利用施設の脱炭素化推進事業
（車載型蓄電池等を含む場合）</t>
    <rPh sb="25" eb="26">
      <t>トウ</t>
    </rPh>
    <rPh sb="29" eb="31">
      <t>バアイ</t>
    </rPh>
    <phoneticPr fontId="30"/>
  </si>
  <si>
    <t>※策定予定の場合は、令和７年度中に区域施策編が策定予定であることがわかる資料を提出すること。</t>
    <rPh sb="1" eb="3">
      <t>サクテイ</t>
    </rPh>
    <rPh sb="3" eb="5">
      <t>ヨテイ</t>
    </rPh>
    <rPh sb="6" eb="8">
      <t>バアイ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</si>
</sst>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quot;円&quot;"/>
    <numFmt numFmtId="177" formatCode="#,##0&quot;円&quot;"/>
    <numFmt numFmtId="178" formatCode="0.000"/>
    <numFmt numFmtId="179" formatCode="#,###.#&quot;年&quot;"/>
    <numFmt numFmtId="180" formatCode="#,###"/>
    <numFmt numFmtId="181" formatCode="#,###,&quot;千円&quot;"/>
    <numFmt numFmtId="182" formatCode="#,###&quot;円／ｔＣＯ２&quot;"/>
    <numFmt numFmtId="183" formatCode="##,##0.00,&quot;tCO2年&quot;"/>
    <numFmt numFmtId="184" formatCode="0\ &quot;年&quot;"/>
    <numFmt numFmtId="185" formatCode="##,##0.00\ &quot;tCO2&quot;"/>
    <numFmt numFmtId="186" formatCode="0.00\ \t\C\O\2"/>
    <numFmt numFmtId="187" formatCode="0.00\ \t\C\O\2&quot;年&quot;\ "/>
    <numFmt numFmtId="188" formatCode="#,##0_ "/>
    <numFmt numFmtId="189" formatCode="#,##0.0;[Red]\-#,##0.0"/>
    <numFmt numFmtId="190" formatCode="#,##0.00_ ;[Red]\-#,##0.00\ "/>
    <numFmt numFmtId="191" formatCode="####&quot;年&quot;"/>
    <numFmt numFmtId="192" formatCode="[$]ggge&quot;年&quot;m&quot;月&quot;d&quot;日&quot;;@" x16r2:formatCode16="[$-ja-JP-x-gannen]ggge&quot;年&quot;m&quot;月&quot;d&quot;日&quot;;@"/>
    <numFmt numFmtId="193" formatCode="[$-411]ggge&quot;年&quot;m&quot;月&quot;d&quot;日&quot;;@"/>
  </numFmts>
  <fonts count="77">
    <font>
      <sz val="11"/>
      <color theme="1"/>
      <name val="Yu Gothic"/>
      <family val="3"/>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ＭＳ Ｐゴシック"/>
      <family val="3"/>
      <charset val="128"/>
    </font>
    <font>
      <sz val="9"/>
      <name val="ＭＳ 明朝"/>
      <family val="1"/>
      <charset val="128"/>
    </font>
    <font>
      <sz val="11"/>
      <name val="ＭＳ Ｐゴシック"/>
      <family val="3"/>
      <charset val="128"/>
    </font>
    <font>
      <sz val="10"/>
      <name val="ＭＳ Ｐゴシック"/>
      <family val="3"/>
      <charset val="128"/>
    </font>
    <font>
      <sz val="11"/>
      <color indexed="8"/>
      <name val="ＭＳ Ｐゴシック"/>
      <family val="3"/>
      <charset val="128"/>
    </font>
    <font>
      <sz val="6"/>
      <name val="ＭＳ Ｐゴシック"/>
      <family val="3"/>
      <charset val="128"/>
    </font>
    <font>
      <sz val="10"/>
      <name val="ＭＳ Ｐ明朝"/>
      <family val="1"/>
      <charset val="128"/>
    </font>
    <font>
      <sz val="9"/>
      <name val="ＭＳ 明朝"/>
      <family val="1"/>
      <charset val="128"/>
    </font>
    <font>
      <sz val="11"/>
      <name val="ＭＳ 明朝"/>
      <family val="1"/>
      <charset val="128"/>
    </font>
    <font>
      <sz val="9"/>
      <color indexed="81"/>
      <name val="MS P ゴシック"/>
      <family val="3"/>
      <charset val="128"/>
    </font>
    <font>
      <sz val="11"/>
      <color theme="1"/>
      <name val="Yu Gothic"/>
      <family val="3"/>
      <charset val="128"/>
      <scheme val="minor"/>
    </font>
    <font>
      <sz val="11"/>
      <color theme="1"/>
      <name val="ＭＳ 明朝"/>
      <family val="1"/>
      <charset val="128"/>
    </font>
    <font>
      <sz val="8"/>
      <color theme="1"/>
      <name val="ＭＳ 明朝"/>
      <family val="1"/>
      <charset val="128"/>
    </font>
    <font>
      <sz val="9"/>
      <color theme="1"/>
      <name val="ＭＳ 明朝"/>
      <family val="1"/>
      <charset val="128"/>
    </font>
    <font>
      <sz val="9"/>
      <color theme="0" tint="-0.499984740745262"/>
      <name val="ＭＳ 明朝"/>
      <family val="1"/>
      <charset val="128"/>
    </font>
    <font>
      <sz val="10"/>
      <color theme="1"/>
      <name val="ＭＳ Ｐ明朝"/>
      <family val="1"/>
      <charset val="128"/>
    </font>
    <font>
      <b/>
      <sz val="14"/>
      <color rgb="FFFF0000"/>
      <name val="Yu Gothic Light"/>
      <family val="3"/>
      <charset val="128"/>
      <scheme val="major"/>
    </font>
    <font>
      <sz val="9"/>
      <color rgb="FFFF0000"/>
      <name val="ＭＳ 明朝"/>
      <family val="1"/>
      <charset val="128"/>
    </font>
    <font>
      <sz val="9"/>
      <color theme="1" tint="0.499984740745262"/>
      <name val="ＭＳ 明朝"/>
      <family val="1"/>
      <charset val="128"/>
    </font>
    <font>
      <sz val="8.5"/>
      <color theme="1" tint="0.499984740745262"/>
      <name val="ＭＳ 明朝"/>
      <family val="1"/>
      <charset val="128"/>
    </font>
    <font>
      <sz val="11"/>
      <name val="Yu Gothic"/>
      <family val="3"/>
      <charset val="128"/>
      <scheme val="minor"/>
    </font>
    <font>
      <sz val="9"/>
      <color theme="1"/>
      <name val="ＭＳ ゴシック"/>
      <family val="3"/>
      <charset val="128"/>
    </font>
    <font>
      <sz val="9"/>
      <name val="ＭＳ ゴシック"/>
      <family val="3"/>
      <charset val="128"/>
    </font>
    <font>
      <sz val="9"/>
      <name val="ＭＳ 明朝"/>
      <family val="3"/>
      <charset val="128"/>
    </font>
    <font>
      <sz val="9"/>
      <name val="Meiryo UI"/>
      <family val="3"/>
      <charset val="128"/>
    </font>
    <font>
      <sz val="9"/>
      <color theme="1"/>
      <name val="Meiryo UI"/>
      <family val="3"/>
      <charset val="128"/>
    </font>
    <font>
      <sz val="6"/>
      <name val="Yu Gothic"/>
      <family val="3"/>
      <charset val="128"/>
      <scheme val="minor"/>
    </font>
    <font>
      <sz val="10"/>
      <color theme="1"/>
      <name val="Meiryo UI"/>
      <family val="3"/>
      <charset val="128"/>
    </font>
    <font>
      <sz val="24"/>
      <color theme="1"/>
      <name val="Meiryo UI"/>
      <family val="3"/>
      <charset val="128"/>
    </font>
    <font>
      <sz val="6"/>
      <name val="Yu Gothic"/>
      <family val="2"/>
      <charset val="128"/>
      <scheme val="minor"/>
    </font>
    <font>
      <sz val="22"/>
      <color theme="1"/>
      <name val="Meiryo UI"/>
      <family val="3"/>
      <charset val="128"/>
    </font>
    <font>
      <sz val="20"/>
      <color theme="1"/>
      <name val="Meiryo UI"/>
      <family val="3"/>
      <charset val="128"/>
    </font>
    <font>
      <sz val="8"/>
      <color theme="1"/>
      <name val="Meiryo UI"/>
      <family val="3"/>
      <charset val="128"/>
    </font>
    <font>
      <sz val="10"/>
      <color rgb="FFFF0000"/>
      <name val="Meiryo UI"/>
      <family val="3"/>
      <charset val="128"/>
    </font>
    <font>
      <sz val="10"/>
      <name val="Meiryo UI"/>
      <family val="3"/>
      <charset val="128"/>
    </font>
    <font>
      <sz val="12"/>
      <color theme="1"/>
      <name val="Meiryo UI"/>
      <family val="3"/>
      <charset val="128"/>
    </font>
    <font>
      <b/>
      <sz val="10"/>
      <color indexed="81"/>
      <name val="MS P ゴシック"/>
      <family val="3"/>
      <charset val="128"/>
    </font>
    <font>
      <sz val="18"/>
      <color theme="1"/>
      <name val="Meiryo UI"/>
      <family val="3"/>
      <charset val="128"/>
    </font>
    <font>
      <sz val="9"/>
      <color rgb="FFFF0000"/>
      <name val="Meiryo UI"/>
      <family val="3"/>
      <charset val="128"/>
    </font>
    <font>
      <sz val="10"/>
      <color indexed="81"/>
      <name val="MS P ゴシック"/>
      <family val="3"/>
      <charset val="128"/>
    </font>
    <font>
      <sz val="10"/>
      <color indexed="81"/>
      <name val="ＭＳ Ｐゴシック"/>
      <family val="3"/>
      <charset val="128"/>
    </font>
    <font>
      <sz val="10"/>
      <color theme="1"/>
      <name val="ＭＳ 明朝"/>
      <family val="1"/>
      <charset val="128"/>
    </font>
    <font>
      <sz val="10.5"/>
      <color theme="1"/>
      <name val="ＭＳ 明朝"/>
      <family val="1"/>
      <charset val="128"/>
    </font>
    <font>
      <b/>
      <sz val="11"/>
      <color rgb="FFFF0000"/>
      <name val="Yu Gothic Light"/>
      <family val="3"/>
      <charset val="128"/>
      <scheme val="major"/>
    </font>
    <font>
      <sz val="10"/>
      <color rgb="FFFF0000"/>
      <name val="ＭＳ ゴシック"/>
      <family val="3"/>
      <charset val="128"/>
    </font>
    <font>
      <sz val="11"/>
      <color rgb="FFFF0000"/>
      <name val="ＭＳ ゴシック"/>
      <family val="3"/>
      <charset val="128"/>
    </font>
    <font>
      <sz val="10"/>
      <name val="ＭＳ 明朝"/>
      <family val="1"/>
      <charset val="128"/>
    </font>
    <font>
      <b/>
      <sz val="9"/>
      <color indexed="81"/>
      <name val="MS P ゴシック"/>
      <family val="3"/>
      <charset val="128"/>
    </font>
    <font>
      <sz val="9"/>
      <color rgb="FF000000"/>
      <name val="ＭＳ 明朝"/>
      <family val="1"/>
      <charset val="128"/>
    </font>
    <font>
      <sz val="11"/>
      <color rgb="FF000000"/>
      <name val="ＭＳ 明朝"/>
      <family val="1"/>
      <charset val="128"/>
    </font>
    <font>
      <sz val="8"/>
      <color rgb="FF000000"/>
      <name val="ＭＳ 明朝"/>
      <family val="1"/>
      <charset val="128"/>
    </font>
    <font>
      <sz val="11"/>
      <color theme="1"/>
      <name val="Yu Gothic"/>
      <family val="3"/>
      <charset val="128"/>
    </font>
    <font>
      <sz val="9"/>
      <color rgb="FFFFFFFF"/>
      <name val="ＭＳ 明朝"/>
      <family val="1"/>
      <charset val="128"/>
    </font>
    <font>
      <b/>
      <sz val="9"/>
      <color rgb="FFFF0000"/>
      <name val="Yu Gothic"/>
      <family val="3"/>
      <charset val="128"/>
    </font>
    <font>
      <sz val="11.7"/>
      <color rgb="FFFF0000"/>
      <name val="ＭＳ 明朝"/>
      <family val="1"/>
      <charset val="128"/>
    </font>
    <font>
      <sz val="8"/>
      <color indexed="81"/>
      <name val="MS P ゴシック"/>
      <family val="3"/>
      <charset val="128"/>
    </font>
    <font>
      <sz val="10"/>
      <color rgb="FFFF0000"/>
      <name val="ＭＳ 明朝"/>
      <family val="1"/>
      <charset val="128"/>
    </font>
    <font>
      <sz val="6"/>
      <name val="Meiryo UI"/>
      <family val="3"/>
      <charset val="128"/>
    </font>
    <font>
      <sz val="8"/>
      <name val="Meiryo UI"/>
      <family val="3"/>
      <charset val="128"/>
    </font>
    <font>
      <b/>
      <sz val="9"/>
      <color rgb="FFFF0000"/>
      <name val="ＭＳ ゴシック"/>
      <family val="3"/>
      <charset val="128"/>
    </font>
    <font>
      <sz val="6"/>
      <color theme="1"/>
      <name val="ＭＳ 明朝"/>
      <family val="1"/>
      <charset val="128"/>
    </font>
    <font>
      <b/>
      <sz val="12"/>
      <color theme="1"/>
      <name val="ＭＳ 明朝"/>
      <family val="1"/>
      <charset val="128"/>
    </font>
    <font>
      <b/>
      <sz val="11"/>
      <name val="ＭＳ ゴシック"/>
      <family val="3"/>
      <charset val="128"/>
    </font>
    <font>
      <sz val="11"/>
      <name val="ＭＳ ゴシック"/>
      <family val="3"/>
      <charset val="128"/>
    </font>
    <font>
      <sz val="10"/>
      <name val="ＭＳ ゴシック"/>
      <family val="3"/>
      <charset val="128"/>
    </font>
    <font>
      <sz val="7"/>
      <name val="ＭＳ ゴシック"/>
      <family val="3"/>
      <charset val="128"/>
    </font>
    <font>
      <sz val="11"/>
      <color theme="1"/>
      <name val="ＭＳ ゴシック"/>
      <family val="3"/>
      <charset val="128"/>
    </font>
    <font>
      <b/>
      <sz val="10"/>
      <name val="ＭＳ ゴシック"/>
      <family val="3"/>
      <charset val="128"/>
    </font>
    <font>
      <b/>
      <sz val="10"/>
      <name val="ＭＳ Ｐゴシック"/>
      <family val="3"/>
      <charset val="128"/>
    </font>
    <font>
      <sz val="11"/>
      <color theme="1"/>
      <name val="Yu Gothic"/>
      <family val="2"/>
      <charset val="128"/>
    </font>
    <font>
      <sz val="12"/>
      <color rgb="FF000000"/>
      <name val="ＭＳ 明朝"/>
      <family val="1"/>
      <charset val="128"/>
    </font>
    <font>
      <sz val="12"/>
      <color theme="1"/>
      <name val="ＭＳ 明朝"/>
      <family val="1"/>
      <charset val="128"/>
    </font>
    <font>
      <sz val="9"/>
      <color theme="5"/>
      <name val="ＭＳ 明朝"/>
      <family val="1"/>
      <charset val="128"/>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FFFF"/>
        <bgColor rgb="FF000000"/>
      </patternFill>
    </fill>
    <fill>
      <patternFill patternType="solid">
        <fgColor rgb="FFFFFFCC"/>
        <bgColor rgb="FF000000"/>
      </patternFill>
    </fill>
    <fill>
      <patternFill patternType="solid">
        <fgColor rgb="FFFDE9D9"/>
        <bgColor rgb="FF000000"/>
      </patternFill>
    </fill>
    <fill>
      <patternFill patternType="solid">
        <fgColor theme="8" tint="0.79998168889431442"/>
        <bgColor indexed="64"/>
      </patternFill>
    </fill>
  </fills>
  <borders count="8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top style="medium">
        <color indexed="64"/>
      </top>
      <bottom style="dashed">
        <color indexed="64"/>
      </bottom>
      <diagonal/>
    </border>
    <border>
      <left/>
      <right style="dashed">
        <color indexed="64"/>
      </right>
      <top style="medium">
        <color indexed="64"/>
      </top>
      <bottom style="dashed">
        <color indexed="64"/>
      </bottom>
      <diagonal/>
    </border>
    <border>
      <left/>
      <right/>
      <top style="medium">
        <color indexed="64"/>
      </top>
      <bottom style="dashed">
        <color indexed="64"/>
      </bottom>
      <diagonal/>
    </border>
    <border>
      <left style="dashed">
        <color indexed="64"/>
      </left>
      <right/>
      <top style="medium">
        <color indexed="64"/>
      </top>
      <bottom/>
      <diagonal/>
    </border>
    <border>
      <left style="dashed">
        <color indexed="64"/>
      </left>
      <right style="medium">
        <color indexed="64"/>
      </right>
      <top style="medium">
        <color indexed="64"/>
      </top>
      <bottom/>
      <diagonal/>
    </border>
    <border>
      <left style="medium">
        <color indexed="64"/>
      </left>
      <right style="dashed">
        <color indexed="64"/>
      </right>
      <top/>
      <bottom style="medium">
        <color indexed="64"/>
      </bottom>
      <diagonal/>
    </border>
    <border>
      <left style="dashed">
        <color indexed="64"/>
      </left>
      <right style="dashed">
        <color indexed="64"/>
      </right>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dashed">
        <color indexed="64"/>
      </left>
      <right/>
      <top/>
      <bottom style="medium">
        <color indexed="64"/>
      </bottom>
      <diagonal/>
    </border>
    <border>
      <left style="dashed">
        <color indexed="64"/>
      </left>
      <right style="medium">
        <color indexed="64"/>
      </right>
      <top/>
      <bottom style="medium">
        <color indexed="64"/>
      </bottom>
      <diagonal/>
    </border>
    <border>
      <left style="medium">
        <color indexed="64"/>
      </left>
      <right style="dashed">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medium">
        <color indexed="64"/>
      </right>
      <top/>
      <bottom style="dashed">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s>
  <cellStyleXfs count="10">
    <xf numFmtId="0" fontId="0" fillId="0" borderId="0">
      <alignment vertical="center"/>
    </xf>
    <xf numFmtId="9" fontId="7" fillId="0" borderId="0" applyFont="0" applyFill="0" applyBorder="0" applyAlignment="0" applyProtection="0">
      <alignment vertical="center"/>
    </xf>
    <xf numFmtId="38" fontId="14"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7" fillId="0" borderId="0">
      <alignment vertical="center"/>
    </xf>
    <xf numFmtId="0" fontId="6" fillId="0" borderId="0">
      <alignment vertical="center"/>
    </xf>
    <xf numFmtId="0" fontId="3" fillId="0" borderId="0">
      <alignment vertical="center"/>
    </xf>
    <xf numFmtId="38" fontId="3" fillId="0" borderId="0" applyFont="0" applyFill="0" applyBorder="0" applyAlignment="0" applyProtection="0">
      <alignment vertical="center"/>
    </xf>
  </cellStyleXfs>
  <cellXfs count="802">
    <xf numFmtId="0" fontId="0" fillId="0" borderId="0" xfId="0">
      <alignment vertical="center"/>
    </xf>
    <xf numFmtId="0" fontId="15" fillId="2" borderId="0" xfId="0" applyFont="1" applyFill="1" applyProtection="1">
      <alignment vertical="center"/>
      <protection locked="0"/>
    </xf>
    <xf numFmtId="0" fontId="15" fillId="2" borderId="1" xfId="0" applyFont="1" applyFill="1" applyBorder="1" applyAlignment="1" applyProtection="1">
      <alignment horizontal="centerContinuous" vertical="center"/>
      <protection locked="0"/>
    </xf>
    <xf numFmtId="0" fontId="15" fillId="2" borderId="2" xfId="0" applyFont="1" applyFill="1" applyBorder="1" applyAlignment="1" applyProtection="1">
      <alignment horizontal="centerContinuous" vertical="center"/>
      <protection locked="0"/>
    </xf>
    <xf numFmtId="0" fontId="15" fillId="2" borderId="3" xfId="0" applyFont="1" applyFill="1" applyBorder="1" applyAlignment="1" applyProtection="1">
      <alignment horizontal="centerContinuous" vertical="center"/>
      <protection locked="0"/>
    </xf>
    <xf numFmtId="0" fontId="15" fillId="2" borderId="2" xfId="0" applyFont="1" applyFill="1" applyBorder="1" applyProtection="1">
      <alignment vertical="center"/>
      <protection locked="0"/>
    </xf>
    <xf numFmtId="0" fontId="15" fillId="2" borderId="3" xfId="0" applyFont="1" applyFill="1" applyBorder="1" applyProtection="1">
      <alignment vertical="center"/>
      <protection locked="0"/>
    </xf>
    <xf numFmtId="0" fontId="15" fillId="2" borderId="1" xfId="0" applyFont="1" applyFill="1" applyBorder="1" applyProtection="1">
      <alignment vertical="center"/>
      <protection locked="0"/>
    </xf>
    <xf numFmtId="0" fontId="15" fillId="2" borderId="1" xfId="0" applyFont="1" applyFill="1" applyBorder="1">
      <alignment vertical="center"/>
    </xf>
    <xf numFmtId="0" fontId="15" fillId="2" borderId="2" xfId="0" applyFont="1" applyFill="1" applyBorder="1">
      <alignment vertical="center"/>
    </xf>
    <xf numFmtId="0" fontId="15" fillId="2" borderId="3" xfId="0" applyFont="1" applyFill="1" applyBorder="1">
      <alignment vertical="center"/>
    </xf>
    <xf numFmtId="0" fontId="15" fillId="2" borderId="4" xfId="0" applyFont="1" applyFill="1" applyBorder="1" applyAlignment="1" applyProtection="1">
      <alignment horizontal="centerContinuous" vertical="center"/>
      <protection locked="0"/>
    </xf>
    <xf numFmtId="0" fontId="15" fillId="2" borderId="0" xfId="0" applyFont="1" applyFill="1" applyAlignment="1" applyProtection="1">
      <alignment horizontal="centerContinuous" vertical="center"/>
      <protection locked="0"/>
    </xf>
    <xf numFmtId="0" fontId="15" fillId="2" borderId="5" xfId="0" applyFont="1" applyFill="1" applyBorder="1" applyAlignment="1" applyProtection="1">
      <alignment horizontal="centerContinuous" vertical="center"/>
      <protection locked="0"/>
    </xf>
    <xf numFmtId="0" fontId="15" fillId="2" borderId="5" xfId="0" applyFont="1" applyFill="1" applyBorder="1" applyProtection="1">
      <alignment vertical="center"/>
      <protection locked="0"/>
    </xf>
    <xf numFmtId="0" fontId="15" fillId="2" borderId="4" xfId="0" applyFont="1" applyFill="1" applyBorder="1" applyProtection="1">
      <alignment vertical="center"/>
      <protection locked="0"/>
    </xf>
    <xf numFmtId="0" fontId="15" fillId="2" borderId="4" xfId="0" applyFont="1" applyFill="1" applyBorder="1">
      <alignment vertical="center"/>
    </xf>
    <xf numFmtId="0" fontId="15" fillId="2" borderId="0" xfId="0" applyFont="1" applyFill="1">
      <alignment vertical="center"/>
    </xf>
    <xf numFmtId="0" fontId="15" fillId="2" borderId="5" xfId="0" applyFont="1" applyFill="1" applyBorder="1">
      <alignment vertical="center"/>
    </xf>
    <xf numFmtId="0" fontId="15" fillId="2" borderId="6" xfId="0" applyFont="1" applyFill="1" applyBorder="1" applyProtection="1">
      <alignment vertical="center"/>
      <protection locked="0"/>
    </xf>
    <xf numFmtId="0" fontId="15" fillId="2" borderId="7" xfId="0" applyFont="1" applyFill="1" applyBorder="1" applyProtection="1">
      <alignment vertical="center"/>
      <protection locked="0"/>
    </xf>
    <xf numFmtId="0" fontId="15" fillId="2" borderId="8" xfId="0" applyFont="1" applyFill="1" applyBorder="1" applyProtection="1">
      <alignment vertical="center"/>
      <protection locked="0"/>
    </xf>
    <xf numFmtId="0" fontId="15" fillId="2" borderId="8" xfId="0" applyFont="1" applyFill="1" applyBorder="1">
      <alignment vertical="center"/>
    </xf>
    <xf numFmtId="0" fontId="15" fillId="2" borderId="6" xfId="0" applyFont="1" applyFill="1" applyBorder="1">
      <alignment vertical="center"/>
    </xf>
    <xf numFmtId="0" fontId="15" fillId="2" borderId="7" xfId="0" applyFont="1" applyFill="1" applyBorder="1">
      <alignment vertical="center"/>
    </xf>
    <xf numFmtId="0" fontId="15" fillId="2" borderId="9" xfId="0" applyFont="1" applyFill="1" applyBorder="1" applyProtection="1">
      <alignment vertical="center"/>
      <protection locked="0"/>
    </xf>
    <xf numFmtId="0" fontId="15" fillId="2" borderId="10" xfId="0" applyFont="1" applyFill="1" applyBorder="1" applyProtection="1">
      <alignment vertical="center"/>
      <protection locked="0"/>
    </xf>
    <xf numFmtId="0" fontId="15" fillId="2" borderId="11" xfId="0" applyFont="1" applyFill="1" applyBorder="1" applyProtection="1">
      <alignment vertical="center"/>
      <protection locked="0"/>
    </xf>
    <xf numFmtId="0" fontId="15" fillId="2" borderId="9" xfId="0" applyFont="1" applyFill="1" applyBorder="1" applyAlignment="1" applyProtection="1">
      <alignment horizontal="centerContinuous" vertical="distributed"/>
      <protection locked="0"/>
    </xf>
    <xf numFmtId="0" fontId="15" fillId="2" borderId="10" xfId="0" applyFont="1" applyFill="1" applyBorder="1" applyAlignment="1" applyProtection="1">
      <alignment horizontal="centerContinuous" vertical="distributed"/>
      <protection locked="0"/>
    </xf>
    <xf numFmtId="0" fontId="15" fillId="2" borderId="11" xfId="0" applyFont="1" applyFill="1" applyBorder="1" applyAlignment="1" applyProtection="1">
      <alignment horizontal="centerContinuous" vertical="distributed"/>
      <protection locked="0"/>
    </xf>
    <xf numFmtId="0" fontId="15" fillId="2" borderId="9" xfId="0" applyFont="1" applyFill="1" applyBorder="1" applyAlignment="1" applyProtection="1">
      <alignment horizontal="centerContinuous" vertical="center"/>
      <protection locked="0"/>
    </xf>
    <xf numFmtId="0" fontId="15" fillId="2" borderId="10" xfId="0" applyFont="1" applyFill="1" applyBorder="1" applyAlignment="1" applyProtection="1">
      <alignment horizontal="centerContinuous" vertical="center"/>
      <protection locked="0"/>
    </xf>
    <xf numFmtId="0" fontId="15" fillId="2" borderId="11" xfId="0" applyFont="1" applyFill="1" applyBorder="1" applyAlignment="1" applyProtection="1">
      <alignment horizontal="centerContinuous" vertical="center"/>
      <protection locked="0"/>
    </xf>
    <xf numFmtId="0" fontId="16" fillId="2" borderId="0" xfId="0" applyFont="1" applyFill="1" applyProtection="1">
      <alignment vertical="center"/>
      <protection locked="0"/>
    </xf>
    <xf numFmtId="0" fontId="17" fillId="2" borderId="0" xfId="0" applyFont="1" applyFill="1">
      <alignment vertical="center"/>
    </xf>
    <xf numFmtId="0" fontId="17" fillId="2" borderId="13" xfId="0" applyFont="1" applyFill="1" applyBorder="1">
      <alignment vertical="center"/>
    </xf>
    <xf numFmtId="0" fontId="17" fillId="2" borderId="14" xfId="0" applyFont="1" applyFill="1" applyBorder="1">
      <alignment vertical="center"/>
    </xf>
    <xf numFmtId="0" fontId="17" fillId="2" borderId="15" xfId="0" applyFont="1" applyFill="1" applyBorder="1">
      <alignment vertical="center"/>
    </xf>
    <xf numFmtId="0" fontId="17" fillId="2" borderId="2" xfId="0" applyFont="1" applyFill="1" applyBorder="1">
      <alignment vertical="center"/>
    </xf>
    <xf numFmtId="0" fontId="18" fillId="2" borderId="0" xfId="0" applyFont="1" applyFill="1">
      <alignment vertical="center"/>
    </xf>
    <xf numFmtId="0" fontId="17" fillId="2" borderId="19" xfId="0" applyFont="1" applyFill="1" applyBorder="1">
      <alignment vertical="center"/>
    </xf>
    <xf numFmtId="0" fontId="17" fillId="2" borderId="20" xfId="0" applyFont="1" applyFill="1" applyBorder="1">
      <alignment vertical="center"/>
    </xf>
    <xf numFmtId="0" fontId="17" fillId="2" borderId="22" xfId="0" applyFont="1" applyFill="1" applyBorder="1">
      <alignment vertical="center"/>
    </xf>
    <xf numFmtId="0" fontId="17" fillId="2" borderId="23" xfId="0" applyFont="1" applyFill="1" applyBorder="1">
      <alignment vertical="center"/>
    </xf>
    <xf numFmtId="0" fontId="17" fillId="2" borderId="24" xfId="0" applyFont="1" applyFill="1" applyBorder="1">
      <alignment vertical="center"/>
    </xf>
    <xf numFmtId="0" fontId="18" fillId="2" borderId="23" xfId="0" applyFont="1" applyFill="1" applyBorder="1">
      <alignment vertical="center"/>
    </xf>
    <xf numFmtId="0" fontId="18" fillId="2" borderId="2" xfId="0" applyFont="1" applyFill="1" applyBorder="1">
      <alignment vertical="center"/>
    </xf>
    <xf numFmtId="0" fontId="17" fillId="2" borderId="0" xfId="0" applyFont="1" applyFill="1" applyAlignment="1">
      <alignment horizontal="right" vertical="center"/>
    </xf>
    <xf numFmtId="0" fontId="17" fillId="2" borderId="23" xfId="0" applyFont="1" applyFill="1" applyBorder="1" applyAlignment="1">
      <alignment horizontal="right" vertical="center"/>
    </xf>
    <xf numFmtId="0" fontId="18" fillId="2" borderId="13" xfId="0" applyFont="1" applyFill="1" applyBorder="1">
      <alignment vertical="center"/>
    </xf>
    <xf numFmtId="0" fontId="17" fillId="2" borderId="15" xfId="0" applyFont="1" applyFill="1" applyBorder="1" applyAlignment="1">
      <alignment horizontal="right" vertical="center"/>
    </xf>
    <xf numFmtId="0" fontId="7" fillId="2" borderId="0" xfId="5" applyFont="1" applyFill="1">
      <alignment vertical="center"/>
    </xf>
    <xf numFmtId="0" fontId="7" fillId="2" borderId="17" xfId="5" applyFont="1" applyFill="1" applyBorder="1">
      <alignment vertical="center"/>
    </xf>
    <xf numFmtId="40" fontId="7" fillId="2" borderId="17" xfId="3" applyNumberFormat="1" applyFont="1" applyFill="1" applyBorder="1">
      <alignment vertical="center"/>
    </xf>
    <xf numFmtId="178" fontId="7" fillId="2" borderId="0" xfId="5" applyNumberFormat="1" applyFont="1" applyFill="1">
      <alignment vertical="center"/>
    </xf>
    <xf numFmtId="0" fontId="7" fillId="2" borderId="9" xfId="5" applyFont="1" applyFill="1" applyBorder="1">
      <alignment vertical="center"/>
    </xf>
    <xf numFmtId="0" fontId="7" fillId="2" borderId="11" xfId="5" applyFont="1" applyFill="1" applyBorder="1">
      <alignment vertical="center"/>
    </xf>
    <xf numFmtId="0" fontId="19" fillId="2" borderId="0" xfId="0" applyFont="1" applyFill="1">
      <alignment vertical="center"/>
    </xf>
    <xf numFmtId="0" fontId="19" fillId="5" borderId="17" xfId="0" applyFont="1" applyFill="1" applyBorder="1" applyAlignment="1">
      <alignment vertical="center" wrapText="1"/>
    </xf>
    <xf numFmtId="0" fontId="19" fillId="2" borderId="0" xfId="0" applyFont="1" applyFill="1" applyAlignment="1">
      <alignment vertical="center" wrapText="1"/>
    </xf>
    <xf numFmtId="0" fontId="20" fillId="2" borderId="0" xfId="0" applyFont="1" applyFill="1" applyProtection="1">
      <alignment vertical="center"/>
      <protection locked="0"/>
    </xf>
    <xf numFmtId="0" fontId="15" fillId="3" borderId="1" xfId="0" applyFont="1" applyFill="1" applyBorder="1" applyProtection="1">
      <alignment vertical="center"/>
      <protection locked="0"/>
    </xf>
    <xf numFmtId="0" fontId="15" fillId="3" borderId="2" xfId="0" applyFont="1" applyFill="1" applyBorder="1" applyProtection="1">
      <alignment vertical="center"/>
      <protection locked="0"/>
    </xf>
    <xf numFmtId="0" fontId="15" fillId="3" borderId="4" xfId="0" applyFont="1" applyFill="1" applyBorder="1" applyProtection="1">
      <alignment vertical="center"/>
      <protection locked="0"/>
    </xf>
    <xf numFmtId="0" fontId="15" fillId="3" borderId="0" xfId="0" applyFont="1" applyFill="1" applyProtection="1">
      <alignment vertical="center"/>
      <protection locked="0"/>
    </xf>
    <xf numFmtId="0" fontId="15" fillId="3" borderId="8" xfId="0" applyFont="1" applyFill="1" applyBorder="1" applyProtection="1">
      <alignment vertical="center"/>
      <protection locked="0"/>
    </xf>
    <xf numFmtId="0" fontId="15" fillId="3" borderId="6" xfId="0" applyFont="1" applyFill="1" applyBorder="1" applyProtection="1">
      <alignment vertical="center"/>
      <protection locked="0"/>
    </xf>
    <xf numFmtId="0" fontId="17" fillId="2" borderId="17" xfId="0" applyFont="1" applyFill="1" applyBorder="1" applyAlignment="1">
      <alignment horizontal="center" vertical="center" shrinkToFit="1"/>
    </xf>
    <xf numFmtId="0" fontId="19" fillId="6" borderId="17" xfId="0" applyFont="1" applyFill="1" applyBorder="1" applyAlignment="1">
      <alignment vertical="center" wrapText="1"/>
    </xf>
    <xf numFmtId="0" fontId="19" fillId="6" borderId="26" xfId="0" applyFont="1" applyFill="1" applyBorder="1" applyAlignment="1">
      <alignment vertical="top" wrapText="1"/>
    </xf>
    <xf numFmtId="0" fontId="19" fillId="6" borderId="17" xfId="0" applyFont="1" applyFill="1" applyBorder="1" applyAlignment="1">
      <alignment vertical="top"/>
    </xf>
    <xf numFmtId="0" fontId="19" fillId="6" borderId="17" xfId="0" applyFont="1" applyFill="1" applyBorder="1" applyAlignment="1">
      <alignment vertical="top" wrapText="1"/>
    </xf>
    <xf numFmtId="0" fontId="19" fillId="6" borderId="27" xfId="0" applyFont="1" applyFill="1" applyBorder="1" applyAlignment="1">
      <alignment vertical="top" wrapText="1"/>
    </xf>
    <xf numFmtId="0" fontId="19" fillId="6" borderId="17" xfId="0" applyFont="1" applyFill="1" applyBorder="1">
      <alignment vertical="center"/>
    </xf>
    <xf numFmtId="0" fontId="19" fillId="6" borderId="28" xfId="0" applyFont="1" applyFill="1" applyBorder="1" applyAlignment="1">
      <alignment vertical="top" wrapText="1"/>
    </xf>
    <xf numFmtId="181" fontId="19" fillId="6" borderId="17" xfId="0" applyNumberFormat="1" applyFont="1" applyFill="1" applyBorder="1" applyAlignment="1">
      <alignment vertical="top"/>
    </xf>
    <xf numFmtId="181" fontId="19" fillId="6" borderId="28" xfId="0" applyNumberFormat="1" applyFont="1" applyFill="1" applyBorder="1" applyAlignment="1">
      <alignment vertical="top"/>
    </xf>
    <xf numFmtId="0" fontId="21" fillId="2" borderId="0" xfId="0" applyFont="1" applyFill="1">
      <alignment vertical="center"/>
    </xf>
    <xf numFmtId="0" fontId="21" fillId="2" borderId="19" xfId="0" applyFont="1" applyFill="1" applyBorder="1">
      <alignment vertical="center"/>
    </xf>
    <xf numFmtId="0" fontId="11" fillId="2" borderId="0" xfId="0" applyFont="1" applyFill="1">
      <alignment vertical="center"/>
    </xf>
    <xf numFmtId="0" fontId="22" fillId="2" borderId="23" xfId="0" applyFont="1" applyFill="1" applyBorder="1">
      <alignment vertical="center"/>
    </xf>
    <xf numFmtId="0" fontId="22" fillId="2" borderId="0" xfId="0" applyFont="1" applyFill="1">
      <alignment vertical="center"/>
    </xf>
    <xf numFmtId="0" fontId="17" fillId="2" borderId="9" xfId="0" applyFont="1" applyFill="1" applyBorder="1" applyAlignment="1">
      <alignment horizontal="center" vertical="center"/>
    </xf>
    <xf numFmtId="38" fontId="17" fillId="0" borderId="0" xfId="2" applyFont="1">
      <alignment vertical="center"/>
    </xf>
    <xf numFmtId="0" fontId="15" fillId="0" borderId="0" xfId="0" applyFont="1">
      <alignment vertical="center"/>
    </xf>
    <xf numFmtId="0" fontId="25" fillId="2" borderId="18" xfId="0" applyFont="1" applyFill="1" applyBorder="1">
      <alignment vertical="center"/>
    </xf>
    <xf numFmtId="0" fontId="26" fillId="2" borderId="21" xfId="0" applyFont="1" applyFill="1" applyBorder="1">
      <alignment vertical="center"/>
    </xf>
    <xf numFmtId="0" fontId="26" fillId="2" borderId="23" xfId="0" applyFont="1" applyFill="1" applyBorder="1">
      <alignment vertical="center"/>
    </xf>
    <xf numFmtId="0" fontId="25" fillId="2" borderId="12" xfId="0" applyFont="1" applyFill="1" applyBorder="1">
      <alignment vertical="center"/>
    </xf>
    <xf numFmtId="0" fontId="25" fillId="2" borderId="21" xfId="0" applyFont="1" applyFill="1" applyBorder="1">
      <alignment vertical="center"/>
    </xf>
    <xf numFmtId="0" fontId="25" fillId="2" borderId="23" xfId="0" applyFont="1" applyFill="1" applyBorder="1">
      <alignment vertical="center"/>
    </xf>
    <xf numFmtId="0" fontId="26" fillId="2" borderId="18" xfId="0" applyFont="1" applyFill="1" applyBorder="1">
      <alignment vertical="center"/>
    </xf>
    <xf numFmtId="0" fontId="17" fillId="0" borderId="0" xfId="0" applyFont="1" applyAlignment="1">
      <alignment vertical="center" wrapText="1"/>
    </xf>
    <xf numFmtId="0" fontId="17" fillId="0" borderId="24" xfId="0" applyFont="1" applyBorder="1" applyAlignment="1">
      <alignment vertical="center" wrapText="1"/>
    </xf>
    <xf numFmtId="0" fontId="17" fillId="0" borderId="23" xfId="0" applyFont="1" applyBorder="1">
      <alignment vertical="center"/>
    </xf>
    <xf numFmtId="0" fontId="17" fillId="3" borderId="0" xfId="0" applyFont="1" applyFill="1" applyAlignment="1">
      <alignment vertical="center" wrapText="1"/>
    </xf>
    <xf numFmtId="0" fontId="17" fillId="3" borderId="24" xfId="0" applyFont="1" applyFill="1" applyBorder="1" applyAlignment="1">
      <alignment vertical="center" wrapText="1"/>
    </xf>
    <xf numFmtId="0" fontId="31" fillId="0" borderId="0" xfId="0" applyFont="1">
      <alignment vertical="center"/>
    </xf>
    <xf numFmtId="0" fontId="31" fillId="0" borderId="0" xfId="0" applyFont="1" applyProtection="1">
      <alignment vertical="center"/>
      <protection locked="0"/>
    </xf>
    <xf numFmtId="0" fontId="32" fillId="0" borderId="0" xfId="0" applyFont="1" applyProtection="1">
      <alignment vertical="center"/>
      <protection locked="0"/>
    </xf>
    <xf numFmtId="0" fontId="34" fillId="0" borderId="0" xfId="0" applyFont="1" applyProtection="1">
      <alignment vertical="center"/>
      <protection locked="0"/>
    </xf>
    <xf numFmtId="0" fontId="31" fillId="0" borderId="0" xfId="0" applyFont="1" applyAlignment="1" applyProtection="1">
      <alignment horizontal="right" vertical="center"/>
      <protection locked="0"/>
    </xf>
    <xf numFmtId="0" fontId="35" fillId="0" borderId="0" xfId="0" applyFont="1" applyProtection="1">
      <alignment vertical="center"/>
      <protection locked="0"/>
    </xf>
    <xf numFmtId="0" fontId="36" fillId="0" borderId="0" xfId="0" applyFont="1" applyProtection="1">
      <alignment vertical="center"/>
      <protection locked="0"/>
    </xf>
    <xf numFmtId="0" fontId="37" fillId="0" borderId="0" xfId="0" applyFont="1" applyProtection="1">
      <alignment vertical="center"/>
      <protection locked="0"/>
    </xf>
    <xf numFmtId="0" fontId="38" fillId="0" borderId="0" xfId="0" applyFont="1" applyProtection="1">
      <alignment vertical="center"/>
      <protection locked="0"/>
    </xf>
    <xf numFmtId="0" fontId="36" fillId="0" borderId="46" xfId="0" applyFont="1" applyBorder="1" applyAlignment="1" applyProtection="1">
      <alignment vertical="center" wrapText="1"/>
      <protection locked="0"/>
    </xf>
    <xf numFmtId="0" fontId="31" fillId="0" borderId="47" xfId="0" applyFont="1" applyBorder="1" applyAlignment="1" applyProtection="1">
      <alignment horizontal="center" vertical="center"/>
      <protection locked="0"/>
    </xf>
    <xf numFmtId="0" fontId="31" fillId="0" borderId="47" xfId="0" applyFont="1" applyBorder="1" applyAlignment="1" applyProtection="1">
      <alignment horizontal="center" vertical="center" wrapText="1"/>
      <protection locked="0"/>
    </xf>
    <xf numFmtId="0" fontId="31" fillId="0" borderId="51" xfId="0" applyFont="1" applyBorder="1" applyAlignment="1" applyProtection="1">
      <alignment horizontal="center" vertical="center" wrapText="1"/>
      <protection locked="0"/>
    </xf>
    <xf numFmtId="0" fontId="31" fillId="0" borderId="52" xfId="0" applyFont="1" applyBorder="1" applyAlignment="1" applyProtection="1">
      <alignment vertical="center" wrapText="1"/>
      <protection locked="0"/>
    </xf>
    <xf numFmtId="0" fontId="31" fillId="0" borderId="0" xfId="0" applyFont="1" applyAlignment="1">
      <alignment horizontal="center" vertical="center"/>
    </xf>
    <xf numFmtId="0" fontId="31" fillId="0" borderId="53" xfId="0" applyFont="1" applyBorder="1" applyProtection="1">
      <alignment vertical="center"/>
      <protection locked="0"/>
    </xf>
    <xf numFmtId="0" fontId="31" fillId="0" borderId="54" xfId="0" applyFont="1" applyBorder="1" applyAlignment="1" applyProtection="1">
      <alignment horizontal="center" vertical="center"/>
      <protection locked="0"/>
    </xf>
    <xf numFmtId="0" fontId="31" fillId="0" borderId="54" xfId="0" applyFont="1" applyBorder="1" applyAlignment="1" applyProtection="1">
      <alignment horizontal="left" vertical="center" wrapText="1"/>
      <protection locked="0"/>
    </xf>
    <xf numFmtId="0" fontId="29" fillId="0" borderId="55" xfId="0" applyFont="1" applyBorder="1" applyAlignment="1" applyProtection="1">
      <alignment horizontal="center" vertical="center" wrapText="1"/>
      <protection locked="0"/>
    </xf>
    <xf numFmtId="0" fontId="29" fillId="0" borderId="56" xfId="0" applyFont="1" applyBorder="1" applyAlignment="1" applyProtection="1">
      <alignment horizontal="center" vertical="center" wrapText="1"/>
      <protection locked="0"/>
    </xf>
    <xf numFmtId="0" fontId="31" fillId="0" borderId="57" xfId="0" applyFont="1" applyBorder="1" applyAlignment="1" applyProtection="1">
      <alignment horizontal="center" vertical="center" wrapText="1"/>
      <protection locked="0"/>
    </xf>
    <xf numFmtId="0" fontId="31" fillId="0" borderId="58" xfId="0" applyFont="1" applyBorder="1" applyAlignment="1" applyProtection="1">
      <alignment vertical="center" wrapText="1"/>
      <protection locked="0"/>
    </xf>
    <xf numFmtId="0" fontId="39" fillId="0" borderId="59" xfId="0" applyFont="1" applyBorder="1" applyAlignment="1" applyProtection="1">
      <alignment horizontal="center" vertical="center"/>
      <protection locked="0"/>
    </xf>
    <xf numFmtId="0" fontId="31" fillId="0" borderId="60" xfId="0" applyFont="1" applyBorder="1" applyAlignment="1" applyProtection="1">
      <alignment vertical="center" wrapText="1"/>
      <protection locked="0"/>
    </xf>
    <xf numFmtId="0" fontId="31" fillId="0" borderId="60" xfId="0" applyFont="1" applyBorder="1" applyAlignment="1" applyProtection="1">
      <alignment horizontal="center" vertical="center" wrapText="1"/>
      <protection locked="0"/>
    </xf>
    <xf numFmtId="0" fontId="39" fillId="0" borderId="63" xfId="0" applyFont="1" applyBorder="1" applyAlignment="1" applyProtection="1">
      <alignment horizontal="center" vertical="center"/>
      <protection locked="0"/>
    </xf>
    <xf numFmtId="0" fontId="31" fillId="0" borderId="64" xfId="0" applyFont="1" applyBorder="1" applyAlignment="1" applyProtection="1">
      <alignment vertical="center" wrapText="1"/>
      <protection locked="0"/>
    </xf>
    <xf numFmtId="0" fontId="31" fillId="0" borderId="64" xfId="0" applyFont="1" applyBorder="1" applyAlignment="1" applyProtection="1">
      <alignment horizontal="center" vertical="center" wrapText="1"/>
      <protection locked="0"/>
    </xf>
    <xf numFmtId="0" fontId="39" fillId="0" borderId="67" xfId="0" applyFont="1" applyBorder="1" applyAlignment="1" applyProtection="1">
      <alignment horizontal="center" vertical="center"/>
      <protection locked="0"/>
    </xf>
    <xf numFmtId="38" fontId="31" fillId="0" borderId="0" xfId="2" applyFont="1">
      <alignment vertical="center"/>
    </xf>
    <xf numFmtId="0" fontId="35" fillId="0" borderId="0" xfId="0" applyFont="1">
      <alignment vertical="center"/>
    </xf>
    <xf numFmtId="0" fontId="4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14" xfId="0" applyFont="1" applyBorder="1">
      <alignment vertical="center"/>
    </xf>
    <xf numFmtId="0" fontId="38" fillId="0" borderId="0" xfId="0" applyFont="1" applyAlignment="1">
      <alignment vertical="center" wrapText="1"/>
    </xf>
    <xf numFmtId="0" fontId="31" fillId="0" borderId="23" xfId="0" applyFont="1" applyBorder="1">
      <alignment vertical="center"/>
    </xf>
    <xf numFmtId="0" fontId="31" fillId="0" borderId="6" xfId="0" applyFont="1" applyBorder="1">
      <alignment vertical="center"/>
    </xf>
    <xf numFmtId="0" fontId="31" fillId="0" borderId="6" xfId="0" applyFont="1" applyBorder="1" applyAlignment="1">
      <alignment horizontal="right" vertical="center"/>
    </xf>
    <xf numFmtId="0" fontId="29" fillId="0" borderId="0" xfId="0" applyFont="1" applyAlignment="1">
      <alignment vertical="center" wrapText="1"/>
    </xf>
    <xf numFmtId="0" fontId="31" fillId="0" borderId="24" xfId="0" applyFont="1" applyBorder="1">
      <alignment vertical="center"/>
    </xf>
    <xf numFmtId="0" fontId="42" fillId="0" borderId="0" xfId="0" applyFont="1">
      <alignment vertical="center"/>
    </xf>
    <xf numFmtId="0" fontId="37" fillId="0" borderId="0" xfId="0" applyFont="1">
      <alignment vertical="center"/>
    </xf>
    <xf numFmtId="0" fontId="29" fillId="0" borderId="6" xfId="0" applyFont="1" applyBorder="1">
      <alignment vertical="center"/>
    </xf>
    <xf numFmtId="0" fontId="31" fillId="0" borderId="10" xfId="0" applyFont="1" applyBorder="1">
      <alignment vertical="center"/>
    </xf>
    <xf numFmtId="0" fontId="29" fillId="0" borderId="10" xfId="0" applyFont="1" applyBorder="1" applyAlignment="1">
      <alignment vertical="center" wrapText="1"/>
    </xf>
    <xf numFmtId="0" fontId="29" fillId="0" borderId="10" xfId="0" applyFont="1" applyBorder="1">
      <alignment vertical="center"/>
    </xf>
    <xf numFmtId="0" fontId="31" fillId="0" borderId="25" xfId="0" applyFont="1" applyBorder="1">
      <alignment vertical="center"/>
    </xf>
    <xf numFmtId="0" fontId="31" fillId="0" borderId="15" xfId="0" applyFont="1" applyBorder="1">
      <alignment vertical="center"/>
    </xf>
    <xf numFmtId="0" fontId="31" fillId="0" borderId="16" xfId="0" applyFont="1" applyBorder="1">
      <alignment vertical="center"/>
    </xf>
    <xf numFmtId="0" fontId="31" fillId="3" borderId="0" xfId="0" applyFont="1" applyFill="1" applyProtection="1">
      <alignment vertical="center"/>
      <protection locked="0"/>
    </xf>
    <xf numFmtId="0" fontId="31" fillId="3" borderId="60" xfId="0" applyFont="1" applyFill="1" applyBorder="1" applyAlignment="1" applyProtection="1">
      <alignment horizontal="center" vertical="center"/>
      <protection locked="0"/>
    </xf>
    <xf numFmtId="0" fontId="29" fillId="3" borderId="61" xfId="0" applyFont="1" applyFill="1" applyBorder="1" applyAlignment="1" applyProtection="1">
      <alignment horizontal="center" vertical="center"/>
      <protection locked="0"/>
    </xf>
    <xf numFmtId="0" fontId="31" fillId="3" borderId="61" xfId="0" applyFont="1" applyFill="1" applyBorder="1" applyProtection="1">
      <alignment vertical="center"/>
      <protection locked="0"/>
    </xf>
    <xf numFmtId="49" fontId="31" fillId="3" borderId="62" xfId="0" applyNumberFormat="1" applyFont="1" applyFill="1" applyBorder="1" applyAlignment="1" applyProtection="1">
      <alignment horizontal="center" vertical="center"/>
      <protection locked="0"/>
    </xf>
    <xf numFmtId="0" fontId="31" fillId="3" borderId="64" xfId="0" applyFont="1" applyFill="1" applyBorder="1" applyAlignment="1" applyProtection="1">
      <alignment horizontal="center" vertical="center"/>
      <protection locked="0"/>
    </xf>
    <xf numFmtId="0" fontId="31" fillId="3" borderId="65" xfId="0" applyFont="1" applyFill="1" applyBorder="1" applyProtection="1">
      <alignment vertical="center"/>
      <protection locked="0"/>
    </xf>
    <xf numFmtId="49" fontId="31" fillId="3" borderId="66" xfId="0" applyNumberFormat="1" applyFont="1" applyFill="1" applyBorder="1" applyAlignment="1" applyProtection="1">
      <alignment horizontal="center" vertical="center"/>
      <protection locked="0"/>
    </xf>
    <xf numFmtId="0" fontId="31" fillId="3" borderId="64" xfId="0" applyFont="1" applyFill="1" applyBorder="1" applyAlignment="1" applyProtection="1">
      <alignment horizontal="center" vertical="center" wrapText="1"/>
      <protection locked="0"/>
    </xf>
    <xf numFmtId="0" fontId="31" fillId="3" borderId="55" xfId="0" applyFont="1" applyFill="1" applyBorder="1" applyAlignment="1" applyProtection="1">
      <alignment horizontal="center" vertical="center"/>
      <protection locked="0"/>
    </xf>
    <xf numFmtId="0" fontId="29" fillId="3" borderId="55" xfId="0" applyFont="1" applyFill="1" applyBorder="1" applyAlignment="1" applyProtection="1">
      <alignment horizontal="center" vertical="center"/>
      <protection locked="0"/>
    </xf>
    <xf numFmtId="0" fontId="31" fillId="3" borderId="56" xfId="0" applyFont="1" applyFill="1" applyBorder="1" applyProtection="1">
      <alignment vertical="center"/>
      <protection locked="0"/>
    </xf>
    <xf numFmtId="49" fontId="31" fillId="3" borderId="68" xfId="0" applyNumberFormat="1" applyFont="1" applyFill="1" applyBorder="1" applyAlignment="1" applyProtection="1">
      <alignment horizontal="center" vertical="center"/>
      <protection locked="0"/>
    </xf>
    <xf numFmtId="0" fontId="31" fillId="3" borderId="64" xfId="0" applyFont="1" applyFill="1" applyBorder="1" applyAlignment="1" applyProtection="1">
      <alignment vertical="center" wrapText="1"/>
      <protection locked="0"/>
    </xf>
    <xf numFmtId="0" fontId="31" fillId="3" borderId="55" xfId="0" applyFont="1" applyFill="1" applyBorder="1" applyAlignment="1" applyProtection="1">
      <alignment vertical="center" wrapText="1"/>
      <protection locked="0"/>
    </xf>
    <xf numFmtId="0" fontId="31" fillId="3" borderId="55" xfId="0" applyFont="1" applyFill="1" applyBorder="1" applyAlignment="1" applyProtection="1">
      <alignment horizontal="center" vertical="center" wrapText="1"/>
      <protection locked="0"/>
    </xf>
    <xf numFmtId="0" fontId="31" fillId="3" borderId="6" xfId="0" applyFont="1" applyFill="1" applyBorder="1">
      <alignment vertical="center"/>
    </xf>
    <xf numFmtId="0" fontId="29" fillId="3" borderId="6" xfId="0" applyFont="1" applyFill="1" applyBorder="1" applyAlignment="1">
      <alignment vertical="center" wrapText="1"/>
    </xf>
    <xf numFmtId="0" fontId="29" fillId="3" borderId="6" xfId="0" applyFont="1" applyFill="1" applyBorder="1" applyAlignment="1">
      <alignment horizontal="left" vertical="center" wrapText="1"/>
    </xf>
    <xf numFmtId="0" fontId="45" fillId="2" borderId="4" xfId="0" applyFont="1" applyFill="1" applyBorder="1">
      <alignment vertical="center"/>
    </xf>
    <xf numFmtId="0" fontId="45" fillId="2" borderId="0" xfId="0" applyFont="1" applyFill="1">
      <alignment vertical="center"/>
    </xf>
    <xf numFmtId="0" fontId="45" fillId="2" borderId="5" xfId="0" applyFont="1" applyFill="1" applyBorder="1">
      <alignment vertical="center"/>
    </xf>
    <xf numFmtId="0" fontId="45" fillId="2" borderId="8" xfId="0" applyFont="1" applyFill="1" applyBorder="1">
      <alignment vertical="center"/>
    </xf>
    <xf numFmtId="0" fontId="45" fillId="2" borderId="6" xfId="0" applyFont="1" applyFill="1" applyBorder="1">
      <alignment vertical="center"/>
    </xf>
    <xf numFmtId="0" fontId="45" fillId="2" borderId="7" xfId="0" applyFont="1" applyFill="1" applyBorder="1">
      <alignment vertical="center"/>
    </xf>
    <xf numFmtId="0" fontId="45" fillId="2" borderId="1" xfId="0" applyFont="1" applyFill="1" applyBorder="1" applyAlignment="1" applyProtection="1">
      <alignment horizontal="centerContinuous" vertical="center"/>
      <protection locked="0"/>
    </xf>
    <xf numFmtId="0" fontId="47" fillId="2" borderId="0" xfId="0" applyFont="1" applyFill="1" applyProtection="1">
      <alignment vertical="center"/>
      <protection locked="0"/>
    </xf>
    <xf numFmtId="0" fontId="48" fillId="2" borderId="0" xfId="0" applyFont="1" applyFill="1" applyProtection="1">
      <alignment vertical="center"/>
      <protection locked="0"/>
    </xf>
    <xf numFmtId="0" fontId="45" fillId="2" borderId="0" xfId="0" applyFont="1" applyFill="1" applyProtection="1">
      <alignment vertical="center"/>
      <protection locked="0"/>
    </xf>
    <xf numFmtId="0" fontId="49" fillId="2" borderId="0" xfId="0" applyFont="1" applyFill="1" applyProtection="1">
      <alignment vertical="center"/>
      <protection locked="0"/>
    </xf>
    <xf numFmtId="0" fontId="15" fillId="2" borderId="0" xfId="0" applyFont="1" applyFill="1" applyAlignment="1" applyProtection="1">
      <alignment horizontal="center" vertical="center" wrapText="1"/>
      <protection locked="0"/>
    </xf>
    <xf numFmtId="0" fontId="15" fillId="2" borderId="0" xfId="0" applyFont="1" applyFill="1" applyAlignment="1" applyProtection="1">
      <alignment horizontal="left" vertical="center"/>
      <protection locked="0"/>
    </xf>
    <xf numFmtId="0" fontId="52" fillId="7" borderId="23" xfId="0" applyFont="1" applyFill="1" applyBorder="1">
      <alignment vertical="center"/>
    </xf>
    <xf numFmtId="0" fontId="52" fillId="7" borderId="0" xfId="0" applyFont="1" applyFill="1">
      <alignment vertical="center"/>
    </xf>
    <xf numFmtId="0" fontId="52" fillId="7" borderId="24" xfId="0" applyFont="1" applyFill="1" applyBorder="1">
      <alignment vertical="center"/>
    </xf>
    <xf numFmtId="0" fontId="53" fillId="7" borderId="23" xfId="0" applyFont="1" applyFill="1" applyBorder="1">
      <alignment vertical="center"/>
    </xf>
    <xf numFmtId="0" fontId="52" fillId="7" borderId="1" xfId="0" applyFont="1" applyFill="1" applyBorder="1" applyAlignment="1">
      <alignment horizontal="center" vertical="center"/>
    </xf>
    <xf numFmtId="0" fontId="53" fillId="7" borderId="3" xfId="0" applyFont="1" applyFill="1" applyBorder="1">
      <alignment vertical="center"/>
    </xf>
    <xf numFmtId="0" fontId="52" fillId="7" borderId="9" xfId="0" applyFont="1" applyFill="1" applyBorder="1">
      <alignment vertical="center"/>
    </xf>
    <xf numFmtId="0" fontId="52" fillId="7" borderId="10" xfId="0" applyFont="1" applyFill="1" applyBorder="1">
      <alignment vertical="center"/>
    </xf>
    <xf numFmtId="0" fontId="54" fillId="7" borderId="9" xfId="0" applyFont="1" applyFill="1" applyBorder="1" applyAlignment="1">
      <alignment vertical="center" shrinkToFit="1"/>
    </xf>
    <xf numFmtId="0" fontId="55" fillId="0" borderId="11" xfId="0" applyFont="1" applyBorder="1">
      <alignment vertical="center"/>
    </xf>
    <xf numFmtId="0" fontId="55" fillId="0" borderId="4" xfId="0" applyFont="1" applyBorder="1">
      <alignment vertical="center"/>
    </xf>
    <xf numFmtId="0" fontId="56" fillId="7" borderId="4" xfId="0" applyFont="1" applyFill="1" applyBorder="1">
      <alignment vertical="center"/>
    </xf>
    <xf numFmtId="0" fontId="53" fillId="7" borderId="10" xfId="0" applyFont="1" applyFill="1" applyBorder="1">
      <alignment vertical="center"/>
    </xf>
    <xf numFmtId="0" fontId="53" fillId="7" borderId="78" xfId="0" applyFont="1" applyFill="1" applyBorder="1">
      <alignment vertical="center"/>
    </xf>
    <xf numFmtId="0" fontId="53" fillId="7" borderId="0" xfId="0" applyFont="1" applyFill="1">
      <alignment vertical="center"/>
    </xf>
    <xf numFmtId="187" fontId="52" fillId="0" borderId="0" xfId="2" applyNumberFormat="1" applyFont="1" applyFill="1" applyBorder="1" applyAlignment="1">
      <alignment horizontal="center" vertical="center"/>
    </xf>
    <xf numFmtId="0" fontId="53" fillId="0" borderId="0" xfId="0" applyFont="1">
      <alignment vertical="center"/>
    </xf>
    <xf numFmtId="186" fontId="52" fillId="0" borderId="0" xfId="2" applyNumberFormat="1" applyFont="1" applyFill="1" applyBorder="1" applyAlignment="1">
      <alignment horizontal="center" vertical="center"/>
    </xf>
    <xf numFmtId="0" fontId="56" fillId="0" borderId="0" xfId="0" applyFont="1">
      <alignment vertical="center"/>
    </xf>
    <xf numFmtId="38" fontId="52" fillId="7" borderId="6" xfId="2" applyFont="1" applyFill="1" applyBorder="1" applyAlignment="1">
      <alignment vertical="center" shrinkToFit="1"/>
    </xf>
    <xf numFmtId="40" fontId="52" fillId="7" borderId="10" xfId="2" applyNumberFormat="1" applyFont="1" applyFill="1" applyBorder="1" applyAlignment="1">
      <alignment vertical="center" shrinkToFit="1"/>
    </xf>
    <xf numFmtId="38" fontId="52" fillId="7" borderId="0" xfId="2" applyFont="1" applyFill="1" applyBorder="1" applyAlignment="1">
      <alignment vertical="center" shrinkToFit="1"/>
    </xf>
    <xf numFmtId="0" fontId="5" fillId="0" borderId="25" xfId="0" applyFont="1" applyBorder="1" applyAlignment="1">
      <alignment vertical="top" wrapText="1"/>
    </xf>
    <xf numFmtId="0" fontId="5" fillId="0" borderId="15" xfId="0" applyFont="1" applyBorder="1" applyAlignment="1">
      <alignment vertical="top" wrapText="1"/>
    </xf>
    <xf numFmtId="0" fontId="5" fillId="0" borderId="16" xfId="0" applyFont="1" applyBorder="1" applyAlignment="1">
      <alignment vertical="top" wrapText="1"/>
    </xf>
    <xf numFmtId="0" fontId="5" fillId="0" borderId="0" xfId="0" applyFont="1" applyAlignment="1">
      <alignment vertical="top" wrapText="1"/>
    </xf>
    <xf numFmtId="0" fontId="21" fillId="0" borderId="0" xfId="0" applyFont="1" applyAlignment="1">
      <alignment vertical="top"/>
    </xf>
    <xf numFmtId="38" fontId="17" fillId="0" borderId="6" xfId="2" applyFont="1" applyFill="1" applyBorder="1" applyAlignment="1">
      <alignment vertical="center" shrinkToFit="1"/>
    </xf>
    <xf numFmtId="38" fontId="17" fillId="2" borderId="10" xfId="2" applyFont="1" applyFill="1" applyBorder="1" applyAlignment="1">
      <alignment horizontal="right" vertical="center" shrinkToFit="1"/>
    </xf>
    <xf numFmtId="189" fontId="17" fillId="2" borderId="10" xfId="2" applyNumberFormat="1" applyFont="1" applyFill="1" applyBorder="1" applyAlignment="1">
      <alignment vertical="center" shrinkToFit="1"/>
    </xf>
    <xf numFmtId="0" fontId="12" fillId="2" borderId="0" xfId="0" applyFont="1" applyFill="1" applyProtection="1">
      <alignment vertical="center"/>
      <protection locked="0"/>
    </xf>
    <xf numFmtId="0" fontId="17" fillId="0" borderId="85" xfId="0" applyFont="1" applyBorder="1" applyAlignment="1">
      <alignment horizontal="left" vertical="center" wrapText="1"/>
    </xf>
    <xf numFmtId="0" fontId="16" fillId="0" borderId="85" xfId="0" applyFont="1" applyBorder="1" applyAlignment="1">
      <alignment horizontal="left" vertical="center" wrapText="1"/>
    </xf>
    <xf numFmtId="0" fontId="25" fillId="2" borderId="87" xfId="0" applyFont="1" applyFill="1" applyBorder="1">
      <alignment vertical="center"/>
    </xf>
    <xf numFmtId="0" fontId="17" fillId="2" borderId="6" xfId="0" applyFont="1" applyFill="1" applyBorder="1">
      <alignment vertical="center"/>
    </xf>
    <xf numFmtId="0" fontId="17" fillId="2" borderId="38" xfId="0" applyFont="1" applyFill="1" applyBorder="1">
      <alignment vertical="center"/>
    </xf>
    <xf numFmtId="0" fontId="65" fillId="2" borderId="0" xfId="0" applyFont="1" applyFill="1" applyProtection="1">
      <alignment vertical="center"/>
      <protection locked="0"/>
    </xf>
    <xf numFmtId="0" fontId="66" fillId="0" borderId="0" xfId="0" applyFont="1">
      <alignment vertical="center"/>
    </xf>
    <xf numFmtId="0" fontId="67" fillId="0" borderId="0" xfId="0" applyFont="1">
      <alignment vertical="center"/>
    </xf>
    <xf numFmtId="0" fontId="70" fillId="0" borderId="0" xfId="0" applyFont="1">
      <alignment vertical="center"/>
    </xf>
    <xf numFmtId="0" fontId="70" fillId="0" borderId="0" xfId="0" applyFont="1" applyAlignment="1">
      <alignment vertical="center" shrinkToFit="1"/>
    </xf>
    <xf numFmtId="0" fontId="70" fillId="0" borderId="0" xfId="0" applyFont="1" applyAlignment="1">
      <alignment horizontal="center" vertical="center" shrinkToFit="1"/>
    </xf>
    <xf numFmtId="38" fontId="67" fillId="0" borderId="0" xfId="2" applyFont="1" applyFill="1" applyBorder="1" applyAlignment="1">
      <alignment vertical="center"/>
    </xf>
    <xf numFmtId="0" fontId="71" fillId="0" borderId="0" xfId="0" applyFont="1">
      <alignment vertical="center"/>
    </xf>
    <xf numFmtId="0" fontId="68" fillId="0" borderId="0" xfId="0" applyFont="1">
      <alignment vertical="center"/>
    </xf>
    <xf numFmtId="0" fontId="67" fillId="0" borderId="0" xfId="0" applyFont="1" applyAlignment="1">
      <alignment horizontal="right" vertical="center"/>
    </xf>
    <xf numFmtId="38" fontId="67" fillId="0" borderId="0" xfId="2" applyFont="1" applyFill="1" applyBorder="1" applyAlignment="1">
      <alignment vertical="center" shrinkToFit="1"/>
    </xf>
    <xf numFmtId="38" fontId="67" fillId="0" borderId="0" xfId="2" applyFont="1" applyFill="1" applyBorder="1" applyAlignment="1">
      <alignment horizontal="right" vertical="center" shrinkToFit="1"/>
    </xf>
    <xf numFmtId="178" fontId="7" fillId="4" borderId="17" xfId="5" applyNumberFormat="1" applyFont="1" applyFill="1" applyBorder="1">
      <alignment vertical="center"/>
    </xf>
    <xf numFmtId="178" fontId="7" fillId="2" borderId="17" xfId="5" applyNumberFormat="1" applyFont="1" applyFill="1" applyBorder="1" applyProtection="1">
      <alignment vertical="center"/>
      <protection locked="0"/>
    </xf>
    <xf numFmtId="0" fontId="72" fillId="4" borderId="0" xfId="5" applyFont="1" applyFill="1">
      <alignment vertical="center"/>
    </xf>
    <xf numFmtId="40" fontId="7" fillId="4" borderId="17" xfId="3" applyNumberFormat="1" applyFont="1" applyFill="1" applyBorder="1">
      <alignment vertical="center"/>
    </xf>
    <xf numFmtId="0" fontId="7" fillId="2" borderId="17" xfId="5" applyFont="1" applyFill="1" applyBorder="1" applyProtection="1">
      <alignment vertical="center"/>
      <protection locked="0"/>
    </xf>
    <xf numFmtId="191" fontId="31" fillId="3" borderId="6" xfId="0" applyNumberFormat="1" applyFont="1" applyFill="1" applyBorder="1">
      <alignment vertical="center"/>
    </xf>
    <xf numFmtId="191" fontId="29" fillId="3" borderId="60" xfId="0" applyNumberFormat="1" applyFont="1" applyFill="1" applyBorder="1" applyAlignment="1" applyProtection="1">
      <alignment vertical="center" shrinkToFit="1"/>
      <protection locked="0"/>
    </xf>
    <xf numFmtId="191" fontId="29" fillId="3" borderId="55" xfId="0" applyNumberFormat="1" applyFont="1" applyFill="1" applyBorder="1" applyAlignment="1" applyProtection="1">
      <alignment vertical="center" shrinkToFit="1"/>
      <protection locked="0"/>
    </xf>
    <xf numFmtId="0" fontId="31" fillId="0" borderId="6" xfId="0" applyFont="1" applyBorder="1" applyAlignment="1" applyProtection="1">
      <alignment horizontal="right" vertical="center"/>
      <protection locked="0"/>
    </xf>
    <xf numFmtId="0" fontId="3" fillId="0" borderId="0" xfId="8">
      <alignment vertical="center"/>
    </xf>
    <xf numFmtId="0" fontId="3" fillId="0" borderId="0" xfId="8" applyAlignment="1">
      <alignment horizontal="left" vertical="center"/>
    </xf>
    <xf numFmtId="0" fontId="74" fillId="0" borderId="0" xfId="8" applyFont="1">
      <alignment vertical="center"/>
    </xf>
    <xf numFmtId="0" fontId="75" fillId="0" borderId="0" xfId="8" applyFont="1">
      <alignment vertical="center"/>
    </xf>
    <xf numFmtId="38" fontId="0" fillId="3" borderId="0" xfId="9" applyFont="1" applyFill="1" applyProtection="1">
      <alignment vertical="center"/>
      <protection locked="0"/>
    </xf>
    <xf numFmtId="0" fontId="3" fillId="0" borderId="17" xfId="8" applyBorder="1">
      <alignment vertical="center"/>
    </xf>
    <xf numFmtId="0" fontId="2" fillId="0" borderId="0" xfId="8" applyFont="1" applyAlignment="1">
      <alignment horizontal="right" vertical="center"/>
    </xf>
    <xf numFmtId="40" fontId="17" fillId="0" borderId="6" xfId="2" applyNumberFormat="1" applyFont="1" applyFill="1" applyBorder="1">
      <alignment vertical="center"/>
    </xf>
    <xf numFmtId="0" fontId="17" fillId="3" borderId="24" xfId="0" applyFont="1" applyFill="1" applyBorder="1">
      <alignment vertical="center"/>
    </xf>
    <xf numFmtId="0" fontId="17" fillId="3" borderId="16" xfId="0" applyFont="1" applyFill="1" applyBorder="1">
      <alignment vertical="center"/>
    </xf>
    <xf numFmtId="0" fontId="17" fillId="3" borderId="23" xfId="0" applyFont="1" applyFill="1" applyBorder="1">
      <alignment vertical="center"/>
    </xf>
    <xf numFmtId="0" fontId="76" fillId="3" borderId="0" xfId="7" applyFont="1" applyFill="1" applyAlignment="1" applyProtection="1">
      <alignment vertical="center" wrapText="1"/>
      <protection locked="0"/>
    </xf>
    <xf numFmtId="0" fontId="17" fillId="3" borderId="0" xfId="7" applyFont="1" applyFill="1" applyAlignment="1" applyProtection="1">
      <alignment horizontal="center" vertical="center"/>
      <protection locked="0"/>
    </xf>
    <xf numFmtId="0" fontId="17" fillId="3" borderId="0" xfId="7" applyFont="1" applyFill="1" applyProtection="1">
      <alignment vertical="center"/>
      <protection locked="0"/>
    </xf>
    <xf numFmtId="0" fontId="18" fillId="3" borderId="25" xfId="0" applyFont="1" applyFill="1" applyBorder="1">
      <alignment vertical="center"/>
    </xf>
    <xf numFmtId="0" fontId="21" fillId="3" borderId="0" xfId="7" applyFont="1" applyFill="1" applyProtection="1">
      <alignment vertical="center"/>
      <protection locked="0"/>
    </xf>
    <xf numFmtId="0" fontId="15" fillId="2" borderId="0" xfId="0" applyFont="1" applyFill="1" applyAlignment="1" applyProtection="1">
      <alignment horizontal="right" vertical="center"/>
      <protection locked="0"/>
    </xf>
    <xf numFmtId="0" fontId="31" fillId="2" borderId="0" xfId="0" applyFont="1" applyFill="1" applyAlignment="1" applyProtection="1">
      <alignment vertical="center" wrapText="1"/>
      <protection locked="0"/>
    </xf>
    <xf numFmtId="0" fontId="31" fillId="2" borderId="0" xfId="0" applyFont="1" applyFill="1" applyProtection="1">
      <alignment vertical="center"/>
      <protection locked="0"/>
    </xf>
    <xf numFmtId="0" fontId="17" fillId="3" borderId="0" xfId="0" applyFont="1" applyFill="1" applyProtection="1">
      <alignment vertical="center"/>
      <protection locked="0"/>
    </xf>
    <xf numFmtId="0" fontId="17" fillId="3" borderId="15" xfId="0" applyFont="1" applyFill="1" applyBorder="1" applyProtection="1">
      <alignment vertical="center"/>
      <protection locked="0"/>
    </xf>
    <xf numFmtId="0" fontId="17" fillId="3" borderId="17" xfId="0" applyFont="1" applyFill="1" applyBorder="1" applyProtection="1">
      <alignment vertical="center"/>
      <protection locked="0"/>
    </xf>
    <xf numFmtId="0" fontId="17" fillId="3" borderId="26" xfId="0" applyFont="1" applyFill="1" applyBorder="1" applyProtection="1">
      <alignment vertical="center"/>
      <protection locked="0"/>
    </xf>
    <xf numFmtId="0" fontId="17" fillId="3" borderId="17" xfId="0" applyFont="1" applyFill="1" applyBorder="1" applyAlignment="1" applyProtection="1">
      <alignment horizontal="left" vertical="center" wrapText="1"/>
      <protection locked="0"/>
    </xf>
    <xf numFmtId="0" fontId="17" fillId="3" borderId="27" xfId="0" applyFont="1" applyFill="1" applyBorder="1" applyAlignment="1" applyProtection="1">
      <alignment horizontal="left" vertical="center" wrapText="1"/>
      <protection locked="0"/>
    </xf>
    <xf numFmtId="0" fontId="17" fillId="3" borderId="85" xfId="0" applyFont="1" applyFill="1" applyBorder="1" applyAlignment="1" applyProtection="1">
      <alignment horizontal="left" vertical="center" wrapText="1"/>
      <protection locked="0"/>
    </xf>
    <xf numFmtId="0" fontId="17" fillId="3" borderId="85" xfId="0" applyFont="1" applyFill="1" applyBorder="1" applyAlignment="1" applyProtection="1">
      <alignment horizontal="center" vertical="center" wrapText="1"/>
      <protection locked="0"/>
    </xf>
    <xf numFmtId="0" fontId="17" fillId="3" borderId="86" xfId="0" applyFont="1" applyFill="1" applyBorder="1" applyAlignment="1" applyProtection="1">
      <alignment horizontal="left" vertical="center" wrapText="1"/>
      <protection locked="0"/>
    </xf>
    <xf numFmtId="38" fontId="17" fillId="3" borderId="6" xfId="2" applyFont="1" applyFill="1" applyBorder="1" applyAlignment="1" applyProtection="1">
      <alignment vertical="center" shrinkToFit="1"/>
      <protection locked="0"/>
    </xf>
    <xf numFmtId="190" fontId="17" fillId="3" borderId="6" xfId="2" applyNumberFormat="1" applyFont="1" applyFill="1" applyBorder="1" applyProtection="1">
      <alignment vertical="center"/>
      <protection locked="0"/>
    </xf>
    <xf numFmtId="184" fontId="53" fillId="8" borderId="71" xfId="0" applyNumberFormat="1" applyFont="1" applyFill="1" applyBorder="1" applyProtection="1">
      <alignment vertical="center"/>
      <protection locked="0"/>
    </xf>
    <xf numFmtId="184" fontId="53" fillId="8" borderId="74" xfId="0" applyNumberFormat="1" applyFont="1" applyFill="1" applyBorder="1" applyProtection="1">
      <alignment vertical="center"/>
      <protection locked="0"/>
    </xf>
    <xf numFmtId="184" fontId="53" fillId="8" borderId="77" xfId="0" applyNumberFormat="1" applyFont="1" applyFill="1" applyBorder="1" applyProtection="1">
      <alignment vertical="center"/>
      <protection locked="0"/>
    </xf>
    <xf numFmtId="0" fontId="17" fillId="3" borderId="23" xfId="0" applyFont="1" applyFill="1" applyBorder="1" applyAlignment="1" applyProtection="1">
      <alignment horizontal="left" vertical="center"/>
      <protection locked="0"/>
    </xf>
    <xf numFmtId="0" fontId="25" fillId="3" borderId="0" xfId="0" applyFont="1" applyFill="1" applyAlignment="1" applyProtection="1">
      <alignment vertical="center" wrapText="1"/>
      <protection locked="0"/>
    </xf>
    <xf numFmtId="0" fontId="18" fillId="3" borderId="0" xfId="0" applyFont="1" applyFill="1" applyAlignment="1" applyProtection="1">
      <alignment vertical="top" wrapText="1"/>
      <protection locked="0"/>
    </xf>
    <xf numFmtId="0" fontId="17" fillId="3" borderId="0" xfId="0" applyFont="1" applyFill="1" applyAlignment="1" applyProtection="1">
      <alignment vertical="center" wrapText="1"/>
      <protection locked="0"/>
    </xf>
    <xf numFmtId="192" fontId="3" fillId="3" borderId="0" xfId="8" applyNumberFormat="1" applyFill="1" applyAlignment="1" applyProtection="1">
      <alignment horizontal="center" vertical="center"/>
      <protection locked="0"/>
    </xf>
    <xf numFmtId="0" fontId="1" fillId="3" borderId="0" xfId="8" applyFont="1" applyFill="1" applyProtection="1">
      <alignment vertical="center"/>
      <protection locked="0"/>
    </xf>
    <xf numFmtId="0" fontId="3" fillId="3" borderId="0" xfId="8" applyFill="1" applyProtection="1">
      <alignment vertical="center"/>
      <protection locked="0"/>
    </xf>
    <xf numFmtId="49" fontId="1" fillId="3" borderId="0" xfId="8" applyNumberFormat="1" applyFont="1" applyFill="1" applyProtection="1">
      <alignment vertical="center"/>
      <protection locked="0"/>
    </xf>
    <xf numFmtId="49" fontId="3" fillId="3" borderId="0" xfId="8" applyNumberFormat="1" applyFill="1" applyProtection="1">
      <alignment vertical="center"/>
      <protection locked="0"/>
    </xf>
    <xf numFmtId="0" fontId="2" fillId="0" borderId="0" xfId="8" applyFont="1" applyAlignment="1">
      <alignment horizontal="center" vertical="center" wrapText="1"/>
    </xf>
    <xf numFmtId="0" fontId="3" fillId="0" borderId="0" xfId="8" applyAlignment="1">
      <alignment horizontal="center" vertical="center" wrapText="1"/>
    </xf>
    <xf numFmtId="0" fontId="3" fillId="3" borderId="0" xfId="8" applyFill="1" applyAlignment="1" applyProtection="1">
      <alignment horizontal="left" vertical="center" shrinkToFit="1"/>
      <protection locked="0"/>
    </xf>
    <xf numFmtId="0" fontId="3" fillId="0" borderId="0" xfId="8" applyAlignment="1">
      <alignment horizontal="left" vertical="center" wrapText="1"/>
    </xf>
    <xf numFmtId="0" fontId="3" fillId="3" borderId="9" xfId="8" applyFill="1" applyBorder="1" applyAlignment="1" applyProtection="1">
      <alignment horizontal="center" vertical="center"/>
      <protection locked="0"/>
    </xf>
    <xf numFmtId="0" fontId="3" fillId="3" borderId="11" xfId="8" applyFill="1" applyBorder="1" applyAlignment="1" applyProtection="1">
      <alignment horizontal="center" vertical="center"/>
      <protection locked="0"/>
    </xf>
    <xf numFmtId="0" fontId="73" fillId="0" borderId="0" xfId="8" applyFont="1" applyAlignment="1">
      <alignment horizontal="left" vertical="center"/>
    </xf>
    <xf numFmtId="0" fontId="3" fillId="0" borderId="0" xfId="8" applyAlignment="1">
      <alignment horizontal="left" vertical="center"/>
    </xf>
    <xf numFmtId="0" fontId="2" fillId="0" borderId="0" xfId="8" applyFont="1" applyAlignment="1">
      <alignment horizontal="left" vertical="center" wrapText="1"/>
    </xf>
    <xf numFmtId="0" fontId="3" fillId="0" borderId="0" xfId="8" applyAlignment="1">
      <alignment horizontal="center" vertical="center"/>
    </xf>
    <xf numFmtId="0" fontId="0" fillId="0" borderId="0" xfId="8" applyFont="1" applyAlignment="1">
      <alignment horizontal="left" vertical="center"/>
    </xf>
    <xf numFmtId="38" fontId="0" fillId="0" borderId="0" xfId="9" applyFont="1" applyFill="1" applyAlignment="1" applyProtection="1">
      <alignment horizontal="right" vertical="center"/>
    </xf>
    <xf numFmtId="193" fontId="3" fillId="3" borderId="0" xfId="8" applyNumberFormat="1" applyFill="1" applyAlignment="1" applyProtection="1">
      <alignment horizontal="center" vertical="center"/>
      <protection locked="0"/>
    </xf>
    <xf numFmtId="0" fontId="14" fillId="3" borderId="0" xfId="8" applyFont="1" applyFill="1" applyAlignment="1" applyProtection="1">
      <alignment horizontal="center" vertical="center"/>
      <protection locked="0"/>
    </xf>
    <xf numFmtId="187" fontId="52" fillId="9" borderId="9" xfId="2" applyNumberFormat="1" applyFont="1" applyFill="1" applyBorder="1" applyAlignment="1">
      <alignment horizontal="center" vertical="center"/>
    </xf>
    <xf numFmtId="187" fontId="52" fillId="9" borderId="11" xfId="2" applyNumberFormat="1" applyFont="1" applyFill="1" applyBorder="1" applyAlignment="1">
      <alignment horizontal="center" vertical="center"/>
    </xf>
    <xf numFmtId="186" fontId="52" fillId="9" borderId="9" xfId="2" applyNumberFormat="1" applyFont="1" applyFill="1" applyBorder="1" applyAlignment="1">
      <alignment horizontal="center" vertical="center"/>
    </xf>
    <xf numFmtId="186" fontId="52" fillId="9" borderId="11" xfId="2" applyNumberFormat="1" applyFont="1" applyFill="1" applyBorder="1" applyAlignment="1">
      <alignment horizontal="center" vertical="center"/>
    </xf>
    <xf numFmtId="0" fontId="22" fillId="2" borderId="23" xfId="0" applyFont="1" applyFill="1" applyBorder="1" applyAlignment="1">
      <alignment vertical="center" wrapText="1"/>
    </xf>
    <xf numFmtId="0" fontId="0" fillId="0" borderId="0" xfId="0" applyAlignment="1">
      <alignment vertical="center" wrapText="1"/>
    </xf>
    <xf numFmtId="0" fontId="0" fillId="0" borderId="24" xfId="0" applyBorder="1" applyAlignment="1">
      <alignment vertical="center" wrapText="1"/>
    </xf>
    <xf numFmtId="0" fontId="0" fillId="0" borderId="23" xfId="0" applyBorder="1" applyAlignment="1">
      <alignment vertical="center" wrapText="1"/>
    </xf>
    <xf numFmtId="0" fontId="52" fillId="8" borderId="72" xfId="0" applyFont="1" applyFill="1" applyBorder="1" applyAlignment="1" applyProtection="1">
      <alignment horizontal="left" vertical="top" wrapText="1"/>
      <protection locked="0"/>
    </xf>
    <xf numFmtId="0" fontId="52" fillId="8" borderId="73" xfId="0" applyFont="1" applyFill="1" applyBorder="1" applyAlignment="1" applyProtection="1">
      <alignment horizontal="left" vertical="top" wrapText="1"/>
      <protection locked="0"/>
    </xf>
    <xf numFmtId="0" fontId="17" fillId="3" borderId="23" xfId="0" applyFont="1" applyFill="1" applyBorder="1" applyAlignment="1" applyProtection="1">
      <alignment vertical="top" wrapText="1"/>
      <protection locked="0"/>
    </xf>
    <xf numFmtId="0" fontId="17" fillId="3" borderId="0" xfId="0" applyFont="1" applyFill="1" applyAlignment="1" applyProtection="1">
      <alignment vertical="top" wrapText="1"/>
      <protection locked="0"/>
    </xf>
    <xf numFmtId="0" fontId="17" fillId="3" borderId="24" xfId="0" applyFont="1" applyFill="1" applyBorder="1" applyAlignment="1" applyProtection="1">
      <alignment vertical="top" wrapText="1"/>
      <protection locked="0"/>
    </xf>
    <xf numFmtId="0" fontId="17" fillId="3" borderId="0" xfId="0" applyFont="1" applyFill="1" applyAlignment="1" applyProtection="1">
      <alignment vertical="top"/>
      <protection locked="0"/>
    </xf>
    <xf numFmtId="0" fontId="17" fillId="3" borderId="24" xfId="0" applyFont="1" applyFill="1" applyBorder="1" applyAlignment="1" applyProtection="1">
      <alignment vertical="top"/>
      <protection locked="0"/>
    </xf>
    <xf numFmtId="0" fontId="17" fillId="2" borderId="9" xfId="0" applyFont="1" applyFill="1" applyBorder="1" applyAlignment="1">
      <alignment horizontal="center" vertical="center"/>
    </xf>
    <xf numFmtId="0" fontId="17" fillId="2" borderId="11" xfId="0" applyFont="1" applyFill="1" applyBorder="1" applyAlignment="1">
      <alignment horizontal="center" vertical="center"/>
    </xf>
    <xf numFmtId="0" fontId="17" fillId="3" borderId="1" xfId="0" applyFont="1" applyFill="1" applyBorder="1" applyAlignment="1" applyProtection="1">
      <alignment horizontal="left" vertical="center"/>
      <protection locked="0"/>
    </xf>
    <xf numFmtId="0" fontId="17" fillId="3" borderId="3" xfId="0" applyFont="1" applyFill="1" applyBorder="1" applyAlignment="1" applyProtection="1">
      <alignment horizontal="left" vertical="center"/>
      <protection locked="0"/>
    </xf>
    <xf numFmtId="0" fontId="17" fillId="3" borderId="8" xfId="0" applyFont="1" applyFill="1" applyBorder="1" applyAlignment="1" applyProtection="1">
      <alignment horizontal="left" vertical="center"/>
      <protection locked="0"/>
    </xf>
    <xf numFmtId="0" fontId="17" fillId="3" borderId="7" xfId="0" applyFont="1" applyFill="1" applyBorder="1" applyAlignment="1" applyProtection="1">
      <alignment horizontal="left" vertical="center"/>
      <protection locked="0"/>
    </xf>
    <xf numFmtId="0" fontId="52" fillId="8" borderId="69" xfId="0" applyFont="1" applyFill="1" applyBorder="1" applyAlignment="1" applyProtection="1">
      <alignment horizontal="left" vertical="top" wrapText="1"/>
      <protection locked="0"/>
    </xf>
    <xf numFmtId="0" fontId="52" fillId="8" borderId="70" xfId="0" applyFont="1" applyFill="1" applyBorder="1" applyAlignment="1" applyProtection="1">
      <alignment horizontal="left" vertical="top" wrapText="1"/>
      <protection locked="0"/>
    </xf>
    <xf numFmtId="38" fontId="5" fillId="3" borderId="9" xfId="2" applyFont="1" applyFill="1" applyBorder="1" applyAlignment="1" applyProtection="1">
      <alignment horizontal="center" vertical="top" wrapText="1"/>
      <protection locked="0"/>
    </xf>
    <xf numFmtId="38" fontId="5" fillId="3" borderId="10" xfId="2" applyFont="1" applyFill="1" applyBorder="1" applyAlignment="1" applyProtection="1">
      <alignment horizontal="center" vertical="top" wrapText="1"/>
      <protection locked="0"/>
    </xf>
    <xf numFmtId="38" fontId="5" fillId="3" borderId="11" xfId="2" applyFont="1" applyFill="1" applyBorder="1" applyAlignment="1" applyProtection="1">
      <alignment horizontal="center" vertical="top" wrapText="1"/>
      <protection locked="0"/>
    </xf>
    <xf numFmtId="0" fontId="17" fillId="3" borderId="23" xfId="0" applyFont="1" applyFill="1" applyBorder="1" applyAlignment="1" applyProtection="1">
      <alignment horizontal="left" vertical="center"/>
      <protection locked="0"/>
    </xf>
    <xf numFmtId="0" fontId="17" fillId="3" borderId="0" xfId="0" applyFont="1" applyFill="1" applyAlignment="1" applyProtection="1">
      <alignment horizontal="left" vertical="center"/>
      <protection locked="0"/>
    </xf>
    <xf numFmtId="0" fontId="17" fillId="3" borderId="24" xfId="0" applyFont="1" applyFill="1" applyBorder="1" applyAlignment="1" applyProtection="1">
      <alignment horizontal="left" vertical="center"/>
      <protection locked="0"/>
    </xf>
    <xf numFmtId="0" fontId="17" fillId="3" borderId="25" xfId="0" applyFont="1" applyFill="1" applyBorder="1" applyAlignment="1" applyProtection="1">
      <alignment horizontal="left" vertical="center"/>
      <protection locked="0"/>
    </xf>
    <xf numFmtId="0" fontId="17" fillId="3" borderId="15" xfId="0" applyFont="1" applyFill="1" applyBorder="1" applyAlignment="1" applyProtection="1">
      <alignment horizontal="left" vertical="center"/>
      <protection locked="0"/>
    </xf>
    <xf numFmtId="0" fontId="17" fillId="3" borderId="16" xfId="0" applyFont="1" applyFill="1" applyBorder="1" applyAlignment="1" applyProtection="1">
      <alignment horizontal="left" vertical="center"/>
      <protection locked="0"/>
    </xf>
    <xf numFmtId="188" fontId="57" fillId="0" borderId="0" xfId="0" applyNumberFormat="1" applyFont="1" applyAlignment="1">
      <alignment horizontal="right" vertical="center"/>
    </xf>
    <xf numFmtId="0" fontId="52" fillId="7" borderId="0" xfId="0" applyFont="1" applyFill="1" applyAlignment="1">
      <alignment horizontal="left" vertical="center" shrinkToFit="1"/>
    </xf>
    <xf numFmtId="185" fontId="52" fillId="0" borderId="72" xfId="0" applyNumberFormat="1" applyFont="1" applyBorder="1">
      <alignment vertical="center"/>
    </xf>
    <xf numFmtId="185" fontId="55" fillId="0" borderId="73" xfId="0" applyNumberFormat="1" applyFont="1" applyBorder="1">
      <alignment vertical="center"/>
    </xf>
    <xf numFmtId="183" fontId="52" fillId="8" borderId="75" xfId="0" applyNumberFormat="1" applyFont="1" applyFill="1" applyBorder="1" applyAlignment="1" applyProtection="1">
      <alignment horizontal="center" vertical="center"/>
      <protection locked="0"/>
    </xf>
    <xf numFmtId="183" fontId="52" fillId="8" borderId="76" xfId="0" applyNumberFormat="1" applyFont="1" applyFill="1" applyBorder="1" applyAlignment="1" applyProtection="1">
      <alignment horizontal="center" vertical="center"/>
      <protection locked="0"/>
    </xf>
    <xf numFmtId="186" fontId="52" fillId="0" borderId="75" xfId="0" applyNumberFormat="1" applyFont="1" applyBorder="1">
      <alignment vertical="center"/>
    </xf>
    <xf numFmtId="186" fontId="55" fillId="0" borderId="76" xfId="0" applyNumberFormat="1" applyFont="1" applyBorder="1">
      <alignment vertical="center"/>
    </xf>
    <xf numFmtId="183" fontId="52" fillId="8" borderId="72" xfId="0" applyNumberFormat="1" applyFont="1" applyFill="1" applyBorder="1" applyAlignment="1" applyProtection="1">
      <alignment horizontal="center" vertical="center"/>
      <protection locked="0"/>
    </xf>
    <xf numFmtId="183" fontId="52" fillId="8" borderId="73" xfId="0" applyNumberFormat="1" applyFont="1" applyFill="1" applyBorder="1" applyAlignment="1" applyProtection="1">
      <alignment horizontal="center" vertical="center"/>
      <protection locked="0"/>
    </xf>
    <xf numFmtId="0" fontId="52" fillId="8" borderId="75" xfId="0" applyFont="1" applyFill="1" applyBorder="1" applyAlignment="1" applyProtection="1">
      <alignment horizontal="left" vertical="top" wrapText="1"/>
      <protection locked="0"/>
    </xf>
    <xf numFmtId="0" fontId="52" fillId="8" borderId="76" xfId="0" applyFont="1" applyFill="1" applyBorder="1" applyAlignment="1" applyProtection="1">
      <alignment horizontal="left" vertical="top" wrapText="1"/>
      <protection locked="0"/>
    </xf>
    <xf numFmtId="0" fontId="17" fillId="3" borderId="34" xfId="0" applyFont="1" applyFill="1" applyBorder="1" applyAlignment="1" applyProtection="1">
      <alignment horizontal="center" vertical="center" shrinkToFit="1"/>
      <protection locked="0"/>
    </xf>
    <xf numFmtId="0" fontId="17" fillId="3" borderId="35" xfId="0" applyFont="1" applyFill="1" applyBorder="1" applyAlignment="1" applyProtection="1">
      <alignment horizontal="center" vertical="center" shrinkToFit="1"/>
      <protection locked="0"/>
    </xf>
    <xf numFmtId="0" fontId="17" fillId="3" borderId="34" xfId="0" applyFont="1" applyFill="1" applyBorder="1" applyAlignment="1" applyProtection="1">
      <alignment vertical="center" shrinkToFit="1"/>
      <protection locked="0"/>
    </xf>
    <xf numFmtId="0" fontId="17" fillId="3" borderId="35" xfId="0" applyFont="1" applyFill="1" applyBorder="1" applyAlignment="1" applyProtection="1">
      <alignment vertical="center" shrinkToFit="1"/>
      <protection locked="0"/>
    </xf>
    <xf numFmtId="0" fontId="17" fillId="3" borderId="1" xfId="0" applyFont="1" applyFill="1" applyBorder="1" applyAlignment="1" applyProtection="1">
      <alignment horizontal="left" vertical="center" wrapText="1"/>
      <protection locked="0"/>
    </xf>
    <xf numFmtId="0" fontId="17" fillId="3" borderId="22" xfId="0" applyFont="1" applyFill="1" applyBorder="1" applyAlignment="1" applyProtection="1">
      <alignment horizontal="left" vertical="center" wrapText="1"/>
      <protection locked="0"/>
    </xf>
    <xf numFmtId="0" fontId="17" fillId="3" borderId="4" xfId="0" applyFont="1" applyFill="1" applyBorder="1" applyAlignment="1" applyProtection="1">
      <alignment horizontal="left" vertical="center" wrapText="1"/>
      <protection locked="0"/>
    </xf>
    <xf numFmtId="0" fontId="17" fillId="3" borderId="24" xfId="0" applyFont="1" applyFill="1" applyBorder="1" applyAlignment="1" applyProtection="1">
      <alignment horizontal="left" vertical="center" wrapText="1"/>
      <protection locked="0"/>
    </xf>
    <xf numFmtId="0" fontId="27" fillId="2" borderId="23"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24" xfId="0" applyFont="1" applyFill="1" applyBorder="1" applyAlignment="1">
      <alignment horizontal="left" vertical="center" wrapText="1"/>
    </xf>
    <xf numFmtId="49" fontId="50" fillId="2" borderId="84" xfId="0" applyNumberFormat="1" applyFont="1" applyFill="1" applyBorder="1" applyAlignment="1">
      <alignment horizontal="center" vertical="center" wrapText="1"/>
    </xf>
    <xf numFmtId="49" fontId="50" fillId="2" borderId="85" xfId="0" applyNumberFormat="1" applyFont="1" applyFill="1" applyBorder="1" applyAlignment="1">
      <alignment horizontal="center" vertical="center" wrapText="1"/>
    </xf>
    <xf numFmtId="49" fontId="5" fillId="0" borderId="84" xfId="0" applyNumberFormat="1" applyFont="1" applyBorder="1" applyAlignment="1">
      <alignment horizontal="center" vertical="center" wrapText="1"/>
    </xf>
    <xf numFmtId="49" fontId="5" fillId="0" borderId="85" xfId="0" applyNumberFormat="1" applyFont="1" applyBorder="1" applyAlignment="1">
      <alignment horizontal="center" vertical="center" wrapText="1"/>
    </xf>
    <xf numFmtId="0" fontId="17" fillId="3" borderId="85" xfId="0" applyFont="1" applyFill="1" applyBorder="1" applyAlignment="1" applyProtection="1">
      <alignment horizontal="center" vertical="center" wrapText="1"/>
      <protection locked="0"/>
    </xf>
    <xf numFmtId="0" fontId="64" fillId="0" borderId="85" xfId="0" applyFont="1" applyBorder="1" applyAlignment="1">
      <alignment horizontal="left" vertical="center" wrapText="1"/>
    </xf>
    <xf numFmtId="0" fontId="17" fillId="0" borderId="85" xfId="0" applyFont="1" applyBorder="1" applyAlignment="1">
      <alignment horizontal="left" vertical="center" wrapText="1"/>
    </xf>
    <xf numFmtId="0" fontId="17" fillId="0" borderId="86" xfId="0" applyFont="1" applyBorder="1" applyAlignment="1">
      <alignment horizontal="left" vertical="center" wrapText="1"/>
    </xf>
    <xf numFmtId="49" fontId="5" fillId="0" borderId="84" xfId="0" applyNumberFormat="1" applyFont="1" applyBorder="1" applyAlignment="1">
      <alignment horizontal="left" vertical="center" wrapText="1"/>
    </xf>
    <xf numFmtId="49" fontId="5" fillId="0" borderId="85" xfId="0" applyNumberFormat="1" applyFont="1" applyBorder="1" applyAlignment="1">
      <alignment horizontal="left" vertical="center" wrapText="1"/>
    </xf>
    <xf numFmtId="49" fontId="5" fillId="0" borderId="86" xfId="0" applyNumberFormat="1" applyFont="1" applyBorder="1" applyAlignment="1">
      <alignment horizontal="left" vertical="center" wrapText="1"/>
    </xf>
    <xf numFmtId="49" fontId="5" fillId="3" borderId="25" xfId="0" applyNumberFormat="1" applyFont="1" applyFill="1" applyBorder="1" applyAlignment="1" applyProtection="1">
      <alignment horizontal="left" vertical="center" wrapText="1"/>
      <protection locked="0"/>
    </xf>
    <xf numFmtId="49" fontId="5" fillId="3" borderId="15" xfId="0" applyNumberFormat="1" applyFont="1" applyFill="1" applyBorder="1" applyAlignment="1" applyProtection="1">
      <alignment horizontal="left" vertical="center" wrapText="1"/>
      <protection locked="0"/>
    </xf>
    <xf numFmtId="49" fontId="5" fillId="3" borderId="16" xfId="0" applyNumberFormat="1" applyFont="1" applyFill="1" applyBorder="1" applyAlignment="1" applyProtection="1">
      <alignment horizontal="left" vertical="center" wrapText="1"/>
      <protection locked="0"/>
    </xf>
    <xf numFmtId="49" fontId="18" fillId="0" borderId="23" xfId="0" applyNumberFormat="1" applyFont="1" applyBorder="1" applyAlignment="1">
      <alignment horizontal="left" vertical="center" wrapText="1"/>
    </xf>
    <xf numFmtId="49" fontId="18" fillId="0" borderId="0" xfId="0" applyNumberFormat="1" applyFont="1" applyAlignment="1">
      <alignment horizontal="left" vertical="center" wrapText="1"/>
    </xf>
    <xf numFmtId="49" fontId="18" fillId="0" borderId="24" xfId="0" applyNumberFormat="1" applyFont="1" applyBorder="1" applyAlignment="1">
      <alignment horizontal="left" vertical="center" wrapText="1"/>
    </xf>
    <xf numFmtId="0" fontId="17" fillId="3" borderId="29" xfId="0" applyFont="1" applyFill="1" applyBorder="1" applyAlignment="1" applyProtection="1">
      <alignment horizontal="left" vertical="center" wrapText="1"/>
      <protection locked="0"/>
    </xf>
    <xf numFmtId="0" fontId="17" fillId="3" borderId="31" xfId="0" applyFont="1" applyFill="1" applyBorder="1" applyAlignment="1" applyProtection="1">
      <alignment horizontal="left" vertical="center" wrapText="1"/>
      <protection locked="0"/>
    </xf>
    <xf numFmtId="49" fontId="5" fillId="0" borderId="42" xfId="0" applyNumberFormat="1" applyFont="1" applyBorder="1" applyAlignment="1">
      <alignment horizontal="center" vertical="center" wrapText="1"/>
    </xf>
    <xf numFmtId="49" fontId="5" fillId="0" borderId="30" xfId="0" applyNumberFormat="1" applyFont="1" applyBorder="1" applyAlignment="1">
      <alignment horizontal="center" vertical="center" wrapText="1"/>
    </xf>
    <xf numFmtId="49" fontId="5" fillId="0" borderId="43" xfId="0" applyNumberFormat="1" applyFont="1" applyBorder="1" applyAlignment="1">
      <alignment horizontal="center" vertical="center" wrapText="1"/>
    </xf>
    <xf numFmtId="0" fontId="17" fillId="0" borderId="29" xfId="0" applyFont="1" applyBorder="1" applyAlignment="1">
      <alignment horizontal="center" vertical="center" wrapText="1"/>
    </xf>
    <xf numFmtId="0" fontId="17" fillId="0" borderId="43" xfId="0" applyFont="1" applyBorder="1" applyAlignment="1">
      <alignment horizontal="center"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17" fillId="3" borderId="23" xfId="0" applyFont="1" applyFill="1" applyBorder="1" applyAlignment="1" applyProtection="1">
      <alignment horizontal="left" vertical="top" wrapText="1"/>
      <protection locked="0"/>
    </xf>
    <xf numFmtId="0" fontId="17" fillId="3" borderId="0" xfId="0" applyFont="1" applyFill="1" applyAlignment="1" applyProtection="1">
      <alignment horizontal="left" vertical="top" wrapText="1"/>
      <protection locked="0"/>
    </xf>
    <xf numFmtId="0" fontId="17" fillId="3" borderId="24" xfId="0" applyFont="1" applyFill="1" applyBorder="1" applyAlignment="1" applyProtection="1">
      <alignment horizontal="left" vertical="top" wrapText="1"/>
      <protection locked="0"/>
    </xf>
    <xf numFmtId="0" fontId="17" fillId="3" borderId="25" xfId="0" applyFont="1" applyFill="1" applyBorder="1" applyAlignment="1" applyProtection="1">
      <alignment horizontal="left" vertical="top" wrapText="1"/>
      <protection locked="0"/>
    </xf>
    <xf numFmtId="0" fontId="17" fillId="3" borderId="15" xfId="0" applyFont="1" applyFill="1" applyBorder="1" applyAlignment="1" applyProtection="1">
      <alignment horizontal="left" vertical="top" wrapText="1"/>
      <protection locked="0"/>
    </xf>
    <xf numFmtId="0" fontId="17" fillId="3" borderId="16" xfId="0" applyFont="1" applyFill="1" applyBorder="1" applyAlignment="1" applyProtection="1">
      <alignment horizontal="left" vertical="top" wrapText="1"/>
      <protection locked="0"/>
    </xf>
    <xf numFmtId="0" fontId="17" fillId="3" borderId="0" xfId="0" applyFont="1" applyFill="1" applyAlignment="1" applyProtection="1">
      <alignment horizontal="left" vertical="center" wrapText="1"/>
      <protection locked="0"/>
    </xf>
    <xf numFmtId="0" fontId="17" fillId="2" borderId="12" xfId="0" applyFont="1" applyFill="1" applyBorder="1" applyAlignment="1">
      <alignment horizontal="center" vertical="center"/>
    </xf>
    <xf numFmtId="0" fontId="17" fillId="2" borderId="39" xfId="0" applyFont="1" applyFill="1" applyBorder="1" applyAlignment="1">
      <alignment horizontal="center" vertical="center"/>
    </xf>
    <xf numFmtId="0" fontId="17" fillId="2" borderId="23" xfId="0" applyFont="1" applyFill="1" applyBorder="1" applyAlignment="1">
      <alignment horizontal="center" vertical="center"/>
    </xf>
    <xf numFmtId="0" fontId="17" fillId="2" borderId="5" xfId="0" applyFont="1" applyFill="1" applyBorder="1" applyAlignment="1">
      <alignment horizontal="center" vertical="center"/>
    </xf>
    <xf numFmtId="0" fontId="17" fillId="3" borderId="22" xfId="0" applyFont="1" applyFill="1" applyBorder="1" applyAlignment="1" applyProtection="1">
      <alignment horizontal="left" vertical="center"/>
      <protection locked="0"/>
    </xf>
    <xf numFmtId="0" fontId="17" fillId="3" borderId="38" xfId="0" applyFont="1" applyFill="1" applyBorder="1" applyAlignment="1" applyProtection="1">
      <alignment horizontal="left" vertical="center"/>
      <protection locked="0"/>
    </xf>
    <xf numFmtId="0" fontId="17" fillId="3" borderId="26" xfId="0" applyFont="1" applyFill="1" applyBorder="1" applyAlignment="1" applyProtection="1">
      <alignment horizontal="left" vertical="center"/>
      <protection locked="0"/>
    </xf>
    <xf numFmtId="0" fontId="17" fillId="3" borderId="27" xfId="0" applyFont="1" applyFill="1" applyBorder="1" applyAlignment="1" applyProtection="1">
      <alignment horizontal="left" vertical="center"/>
      <protection locked="0"/>
    </xf>
    <xf numFmtId="0" fontId="17" fillId="3" borderId="4" xfId="0" applyFont="1" applyFill="1" applyBorder="1" applyAlignment="1" applyProtection="1">
      <alignment horizontal="left" vertical="center"/>
      <protection locked="0"/>
    </xf>
    <xf numFmtId="0" fontId="17" fillId="3" borderId="5" xfId="0" applyFont="1" applyFill="1" applyBorder="1" applyAlignment="1" applyProtection="1">
      <alignment horizontal="left" vertical="center"/>
      <protection locked="0"/>
    </xf>
    <xf numFmtId="49" fontId="61" fillId="2" borderId="21" xfId="0" applyNumberFormat="1" applyFont="1" applyFill="1" applyBorder="1" applyAlignment="1">
      <alignment horizontal="left" vertical="top" wrapText="1"/>
    </xf>
    <xf numFmtId="49" fontId="61" fillId="2" borderId="3" xfId="0" applyNumberFormat="1" applyFont="1" applyFill="1" applyBorder="1" applyAlignment="1">
      <alignment horizontal="left" vertical="top" wrapText="1"/>
    </xf>
    <xf numFmtId="49" fontId="61" fillId="2" borderId="23" xfId="0" applyNumberFormat="1" applyFont="1" applyFill="1" applyBorder="1" applyAlignment="1">
      <alignment horizontal="left" vertical="top" wrapText="1"/>
    </xf>
    <xf numFmtId="49" fontId="61" fillId="2" borderId="5" xfId="0" applyNumberFormat="1" applyFont="1" applyFill="1" applyBorder="1" applyAlignment="1">
      <alignment horizontal="left" vertical="top" wrapText="1"/>
    </xf>
    <xf numFmtId="0" fontId="17" fillId="3" borderId="28" xfId="0" applyFont="1" applyFill="1" applyBorder="1" applyAlignment="1" applyProtection="1">
      <alignment horizontal="left" vertical="center"/>
      <protection locked="0"/>
    </xf>
    <xf numFmtId="0" fontId="5" fillId="2" borderId="41"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63" fillId="0" borderId="18" xfId="0" applyFont="1" applyBorder="1" applyAlignment="1">
      <alignment horizontal="left" vertical="center" wrapText="1"/>
    </xf>
    <xf numFmtId="0" fontId="63" fillId="0" borderId="19" xfId="0" applyFont="1" applyBorder="1" applyAlignment="1">
      <alignment horizontal="left" vertical="center" wrapText="1"/>
    </xf>
    <xf numFmtId="0" fontId="63" fillId="0" borderId="20" xfId="0" applyFont="1" applyBorder="1" applyAlignment="1">
      <alignment horizontal="left" vertical="center" wrapText="1"/>
    </xf>
    <xf numFmtId="0" fontId="17" fillId="0" borderId="21" xfId="0" applyFont="1" applyBorder="1" applyAlignment="1">
      <alignment horizontal="left" vertical="center" wrapText="1"/>
    </xf>
    <xf numFmtId="0" fontId="17" fillId="0" borderId="2" xfId="0" applyFont="1" applyBorder="1" applyAlignment="1">
      <alignment horizontal="left" vertical="center" wrapText="1"/>
    </xf>
    <xf numFmtId="0" fontId="17" fillId="0" borderId="22" xfId="0" applyFont="1" applyBorder="1" applyAlignment="1">
      <alignment horizontal="left" vertical="center" wrapText="1"/>
    </xf>
    <xf numFmtId="0" fontId="5" fillId="0" borderId="23" xfId="0" applyFont="1" applyBorder="1" applyAlignment="1">
      <alignment horizontal="left" vertical="top" wrapText="1"/>
    </xf>
    <xf numFmtId="0" fontId="5" fillId="0" borderId="0" xfId="0" applyFont="1" applyAlignment="1">
      <alignment horizontal="left" vertical="top" wrapText="1"/>
    </xf>
    <xf numFmtId="0" fontId="5" fillId="0" borderId="24" xfId="0" applyFont="1" applyBorder="1" applyAlignment="1">
      <alignment horizontal="left" vertical="top" wrapText="1"/>
    </xf>
    <xf numFmtId="183" fontId="52" fillId="8" borderId="69" xfId="0" applyNumberFormat="1" applyFont="1" applyFill="1" applyBorder="1" applyAlignment="1" applyProtection="1">
      <alignment horizontal="center" vertical="center"/>
      <protection locked="0"/>
    </xf>
    <xf numFmtId="183" fontId="52" fillId="8" borderId="70" xfId="0" applyNumberFormat="1" applyFont="1" applyFill="1" applyBorder="1" applyAlignment="1" applyProtection="1">
      <alignment horizontal="center" vertical="center"/>
      <protection locked="0"/>
    </xf>
    <xf numFmtId="0" fontId="17" fillId="3" borderId="25" xfId="0" applyFont="1" applyFill="1" applyBorder="1" applyAlignment="1" applyProtection="1">
      <alignment vertical="top" wrapText="1"/>
      <protection locked="0"/>
    </xf>
    <xf numFmtId="0" fontId="17" fillId="3" borderId="15" xfId="0" applyFont="1" applyFill="1" applyBorder="1" applyAlignment="1" applyProtection="1">
      <alignment vertical="top" wrapText="1"/>
      <protection locked="0"/>
    </xf>
    <xf numFmtId="0" fontId="17" fillId="3" borderId="16" xfId="0" applyFont="1" applyFill="1" applyBorder="1" applyAlignment="1" applyProtection="1">
      <alignment vertical="top" wrapText="1"/>
      <protection locked="0"/>
    </xf>
    <xf numFmtId="185" fontId="52" fillId="0" borderId="69" xfId="0" applyNumberFormat="1" applyFont="1" applyBorder="1">
      <alignment vertical="center"/>
    </xf>
    <xf numFmtId="185" fontId="55" fillId="0" borderId="70" xfId="0" applyNumberFormat="1" applyFont="1" applyBorder="1">
      <alignment vertical="center"/>
    </xf>
    <xf numFmtId="0" fontId="17" fillId="3" borderId="9" xfId="0" applyFont="1" applyFill="1" applyBorder="1" applyAlignment="1" applyProtection="1">
      <alignment vertical="center" shrinkToFit="1"/>
      <protection locked="0"/>
    </xf>
    <xf numFmtId="0" fontId="17" fillId="3" borderId="11" xfId="0" applyFont="1" applyFill="1" applyBorder="1" applyAlignment="1" applyProtection="1">
      <alignment vertical="center" shrinkToFit="1"/>
      <protection locked="0"/>
    </xf>
    <xf numFmtId="0" fontId="17" fillId="3" borderId="10" xfId="0" applyFont="1" applyFill="1" applyBorder="1" applyAlignment="1" applyProtection="1">
      <alignment vertical="center" shrinkToFit="1"/>
      <protection locked="0"/>
    </xf>
    <xf numFmtId="0" fontId="16" fillId="2" borderId="12"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23"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25" xfId="0" applyFont="1" applyFill="1" applyBorder="1" applyAlignment="1">
      <alignment horizontal="center" vertical="center"/>
    </xf>
    <xf numFmtId="0" fontId="16" fillId="2" borderId="40" xfId="0" applyFont="1" applyFill="1" applyBorder="1" applyAlignment="1">
      <alignment horizontal="center" vertical="center"/>
    </xf>
    <xf numFmtId="0" fontId="17" fillId="3" borderId="0" xfId="0" applyFont="1" applyFill="1" applyProtection="1">
      <alignment vertical="center"/>
      <protection locked="0"/>
    </xf>
    <xf numFmtId="0" fontId="17" fillId="3" borderId="24" xfId="0" applyFont="1" applyFill="1" applyBorder="1" applyProtection="1">
      <alignment vertical="center"/>
      <protection locked="0"/>
    </xf>
    <xf numFmtId="0" fontId="17" fillId="2" borderId="45" xfId="0" applyFont="1" applyFill="1" applyBorder="1" applyAlignment="1">
      <alignment horizontal="center" vertical="center"/>
    </xf>
    <xf numFmtId="0" fontId="17" fillId="2" borderId="19" xfId="0" applyFont="1" applyFill="1" applyBorder="1" applyAlignment="1">
      <alignment horizontal="center" vertical="center"/>
    </xf>
    <xf numFmtId="0" fontId="17" fillId="2" borderId="20" xfId="0" applyFont="1" applyFill="1" applyBorder="1" applyAlignment="1">
      <alignment horizontal="center" vertical="center"/>
    </xf>
    <xf numFmtId="0" fontId="18" fillId="2" borderId="23"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24" xfId="0" applyFont="1" applyFill="1" applyBorder="1" applyAlignment="1">
      <alignment horizontal="left" vertical="center" wrapText="1"/>
    </xf>
    <xf numFmtId="0" fontId="17" fillId="2" borderId="44" xfId="0" applyFont="1" applyFill="1" applyBorder="1" applyAlignment="1">
      <alignment horizontal="center" vertical="center"/>
    </xf>
    <xf numFmtId="0" fontId="17" fillId="3" borderId="3" xfId="0" applyFont="1" applyFill="1" applyBorder="1" applyAlignment="1" applyProtection="1">
      <alignment horizontal="left" vertical="center" wrapText="1"/>
      <protection locked="0"/>
    </xf>
    <xf numFmtId="0" fontId="17" fillId="3" borderId="5" xfId="0" applyFont="1" applyFill="1" applyBorder="1" applyAlignment="1" applyProtection="1">
      <alignment horizontal="left" vertical="center" wrapText="1"/>
      <protection locked="0"/>
    </xf>
    <xf numFmtId="0" fontId="17" fillId="3" borderId="26" xfId="0" applyFont="1" applyFill="1" applyBorder="1" applyAlignment="1" applyProtection="1">
      <alignment horizontal="left" vertical="center" wrapText="1"/>
      <protection locked="0"/>
    </xf>
    <xf numFmtId="0" fontId="17" fillId="3" borderId="27" xfId="0" applyFont="1" applyFill="1" applyBorder="1" applyAlignment="1" applyProtection="1">
      <alignment horizontal="left" vertical="center" wrapText="1"/>
      <protection locked="0"/>
    </xf>
    <xf numFmtId="0" fontId="17" fillId="3" borderId="15" xfId="0" applyFont="1" applyFill="1" applyBorder="1" applyProtection="1">
      <alignment vertical="center"/>
      <protection locked="0"/>
    </xf>
    <xf numFmtId="0" fontId="17" fillId="3" borderId="16" xfId="0" applyFont="1" applyFill="1" applyBorder="1" applyProtection="1">
      <alignment vertical="center"/>
      <protection locked="0"/>
    </xf>
    <xf numFmtId="0" fontId="15" fillId="2" borderId="0" xfId="0" applyFont="1" applyFill="1" applyAlignment="1" applyProtection="1">
      <alignment horizontal="center" vertical="center"/>
      <protection locked="0"/>
    </xf>
    <xf numFmtId="0" fontId="12" fillId="2" borderId="15" xfId="0" applyFont="1" applyFill="1" applyBorder="1" applyAlignment="1" applyProtection="1">
      <alignment horizontal="center" vertical="center" wrapText="1"/>
      <protection locked="0"/>
    </xf>
    <xf numFmtId="0" fontId="17" fillId="2" borderId="42" xfId="0" applyFont="1" applyFill="1" applyBorder="1" applyAlignment="1">
      <alignment horizontal="center" vertical="center"/>
    </xf>
    <xf numFmtId="0" fontId="17" fillId="2" borderId="43" xfId="0" applyFont="1" applyFill="1" applyBorder="1" applyAlignment="1">
      <alignment horizontal="center" vertical="center"/>
    </xf>
    <xf numFmtId="0" fontId="17" fillId="2" borderId="25" xfId="0" applyFont="1" applyFill="1" applyBorder="1" applyAlignment="1">
      <alignment horizontal="center" vertical="center"/>
    </xf>
    <xf numFmtId="0" fontId="17" fillId="2" borderId="40" xfId="0" applyFont="1" applyFill="1" applyBorder="1" applyAlignment="1">
      <alignment horizontal="center" vertical="center"/>
    </xf>
    <xf numFmtId="0" fontId="17" fillId="2" borderId="10" xfId="0" applyFont="1" applyFill="1" applyBorder="1" applyAlignment="1">
      <alignment horizontal="center" vertical="center"/>
    </xf>
    <xf numFmtId="0" fontId="58" fillId="3" borderId="1" xfId="0" applyFont="1" applyFill="1" applyBorder="1" applyAlignment="1" applyProtection="1">
      <alignment horizontal="left" vertical="top" wrapText="1"/>
      <protection locked="0"/>
    </xf>
    <xf numFmtId="0" fontId="17" fillId="3" borderId="22" xfId="0" applyFont="1" applyFill="1" applyBorder="1" applyAlignment="1" applyProtection="1">
      <alignment horizontal="left" vertical="top" wrapText="1"/>
      <protection locked="0"/>
    </xf>
    <xf numFmtId="0" fontId="17" fillId="3" borderId="4" xfId="0" applyFont="1" applyFill="1" applyBorder="1" applyAlignment="1" applyProtection="1">
      <alignment horizontal="left" vertical="top" wrapText="1"/>
      <protection locked="0"/>
    </xf>
    <xf numFmtId="0" fontId="17" fillId="3" borderId="8" xfId="0" applyFont="1" applyFill="1" applyBorder="1" applyAlignment="1" applyProtection="1">
      <alignment horizontal="left" vertical="top" wrapText="1"/>
      <protection locked="0"/>
    </xf>
    <xf numFmtId="0" fontId="17" fillId="3" borderId="38" xfId="0" applyFont="1" applyFill="1" applyBorder="1" applyAlignment="1" applyProtection="1">
      <alignment horizontal="left" vertical="top" wrapText="1"/>
      <protection locked="0"/>
    </xf>
    <xf numFmtId="0" fontId="5" fillId="3" borderId="29" xfId="0" applyFont="1" applyFill="1" applyBorder="1" applyAlignment="1" applyProtection="1">
      <alignment horizontal="left" vertical="center" wrapText="1"/>
      <protection locked="0"/>
    </xf>
    <xf numFmtId="0" fontId="5" fillId="3" borderId="30" xfId="0" applyFont="1" applyFill="1" applyBorder="1" applyAlignment="1" applyProtection="1">
      <alignment horizontal="left" vertical="center" wrapText="1"/>
      <protection locked="0"/>
    </xf>
    <xf numFmtId="0" fontId="5" fillId="3" borderId="31" xfId="0" applyFont="1" applyFill="1" applyBorder="1" applyAlignment="1" applyProtection="1">
      <alignment horizontal="left" vertical="center" wrapText="1"/>
      <protection locked="0"/>
    </xf>
    <xf numFmtId="49" fontId="17" fillId="0" borderId="29" xfId="0" applyNumberFormat="1" applyFont="1" applyBorder="1">
      <alignment vertical="center"/>
    </xf>
    <xf numFmtId="49" fontId="17" fillId="0" borderId="30" xfId="0" applyNumberFormat="1" applyFont="1" applyBorder="1">
      <alignment vertical="center"/>
    </xf>
    <xf numFmtId="49" fontId="17" fillId="0" borderId="31" xfId="0" applyNumberFormat="1" applyFont="1" applyBorder="1">
      <alignment vertical="center"/>
    </xf>
    <xf numFmtId="0" fontId="17" fillId="3" borderId="9" xfId="0" applyFont="1" applyFill="1" applyBorder="1" applyAlignment="1" applyProtection="1">
      <alignment horizontal="center" vertical="center" shrinkToFit="1"/>
      <protection locked="0"/>
    </xf>
    <xf numFmtId="0" fontId="17" fillId="3" borderId="11" xfId="0" applyFont="1" applyFill="1" applyBorder="1" applyAlignment="1" applyProtection="1">
      <alignment horizontal="center" vertical="center" shrinkToFit="1"/>
      <protection locked="0"/>
    </xf>
    <xf numFmtId="0" fontId="17" fillId="3" borderId="0" xfId="0" applyFont="1" applyFill="1" applyAlignment="1" applyProtection="1">
      <alignment horizontal="center" vertical="center" wrapText="1"/>
      <protection locked="0"/>
    </xf>
    <xf numFmtId="0" fontId="17" fillId="3" borderId="24" xfId="0" applyFont="1" applyFill="1" applyBorder="1" applyAlignment="1" applyProtection="1">
      <alignment horizontal="center" vertical="center" wrapText="1"/>
      <protection locked="0"/>
    </xf>
    <xf numFmtId="0" fontId="17" fillId="3" borderId="21" xfId="0" applyFont="1" applyFill="1" applyBorder="1" applyAlignment="1" applyProtection="1">
      <alignment horizontal="left" vertical="center"/>
      <protection locked="0"/>
    </xf>
    <xf numFmtId="0" fontId="17" fillId="3" borderId="2" xfId="0" applyFont="1" applyFill="1" applyBorder="1" applyAlignment="1" applyProtection="1">
      <alignment horizontal="left" vertical="center"/>
      <protection locked="0"/>
    </xf>
    <xf numFmtId="0" fontId="26" fillId="0" borderId="12" xfId="0" applyFont="1" applyBorder="1" applyAlignment="1">
      <alignment horizontal="left" vertical="center"/>
    </xf>
    <xf numFmtId="0" fontId="26" fillId="0" borderId="13" xfId="0" applyFont="1" applyBorder="1" applyAlignment="1">
      <alignment horizontal="left" vertical="center"/>
    </xf>
    <xf numFmtId="0" fontId="26" fillId="0" borderId="14" xfId="0" applyFont="1" applyBorder="1" applyAlignment="1">
      <alignment horizontal="left" vertical="center"/>
    </xf>
    <xf numFmtId="0" fontId="23" fillId="2" borderId="21" xfId="0" applyFont="1" applyFill="1" applyBorder="1" applyAlignment="1">
      <alignment horizontal="left" vertical="center" wrapText="1"/>
    </xf>
    <xf numFmtId="0" fontId="23" fillId="2" borderId="2" xfId="0" applyFont="1" applyFill="1" applyBorder="1" applyAlignment="1">
      <alignment horizontal="left" vertical="center" wrapText="1"/>
    </xf>
    <xf numFmtId="0" fontId="23" fillId="2" borderId="22" xfId="0" applyFont="1" applyFill="1" applyBorder="1" applyAlignment="1">
      <alignment horizontal="left" vertical="center" wrapText="1"/>
    </xf>
    <xf numFmtId="0" fontId="5" fillId="0" borderId="17" xfId="0" applyFont="1" applyBorder="1" applyAlignment="1">
      <alignment horizontal="center"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38" fontId="5" fillId="2" borderId="36" xfId="2" applyFont="1" applyFill="1" applyBorder="1" applyAlignment="1">
      <alignment horizontal="center" vertical="top" wrapText="1"/>
    </xf>
    <xf numFmtId="38" fontId="5" fillId="2" borderId="79" xfId="2" applyFont="1" applyFill="1" applyBorder="1" applyAlignment="1">
      <alignment horizontal="center" vertical="top" wrapText="1"/>
    </xf>
    <xf numFmtId="38" fontId="5" fillId="2" borderId="37" xfId="2" applyFont="1" applyFill="1" applyBorder="1" applyAlignment="1">
      <alignment horizontal="center" vertical="top" wrapText="1"/>
    </xf>
    <xf numFmtId="0" fontId="5" fillId="0" borderId="80" xfId="0" applyFont="1" applyBorder="1" applyAlignment="1">
      <alignment horizontal="left" vertical="top" wrapText="1"/>
    </xf>
    <xf numFmtId="0" fontId="5" fillId="0" borderId="81" xfId="0" applyFont="1" applyBorder="1" applyAlignment="1">
      <alignment horizontal="left" vertical="top" wrapText="1"/>
    </xf>
    <xf numFmtId="0" fontId="5" fillId="0" borderId="82" xfId="0" applyFont="1" applyBorder="1" applyAlignment="1">
      <alignment horizontal="left" vertical="top" wrapText="1"/>
    </xf>
    <xf numFmtId="38" fontId="5" fillId="3" borderId="80" xfId="2" applyFont="1" applyFill="1" applyBorder="1" applyAlignment="1" applyProtection="1">
      <alignment horizontal="center" vertical="top" wrapText="1"/>
      <protection locked="0"/>
    </xf>
    <xf numFmtId="38" fontId="5" fillId="3" borderId="81" xfId="2" applyFont="1" applyFill="1" applyBorder="1" applyAlignment="1" applyProtection="1">
      <alignment horizontal="center" vertical="top" wrapText="1"/>
      <protection locked="0"/>
    </xf>
    <xf numFmtId="38" fontId="5" fillId="3" borderId="82" xfId="2" applyFont="1" applyFill="1" applyBorder="1" applyAlignment="1" applyProtection="1">
      <alignment horizontal="center" vertical="top" wrapText="1"/>
      <protection locked="0"/>
    </xf>
    <xf numFmtId="0" fontId="5" fillId="0" borderId="8"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3" borderId="32" xfId="0" applyFont="1" applyFill="1" applyBorder="1" applyAlignment="1" applyProtection="1">
      <alignment horizontal="center" vertical="top" wrapText="1"/>
      <protection locked="0"/>
    </xf>
    <xf numFmtId="0" fontId="5" fillId="3" borderId="83" xfId="0" applyFont="1" applyFill="1" applyBorder="1" applyAlignment="1" applyProtection="1">
      <alignment horizontal="center" vertical="top" wrapText="1"/>
      <protection locked="0"/>
    </xf>
    <xf numFmtId="0" fontId="5" fillId="3" borderId="33" xfId="0" applyFont="1" applyFill="1" applyBorder="1" applyAlignment="1" applyProtection="1">
      <alignment horizontal="center" vertical="top" wrapText="1"/>
      <protection locked="0"/>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18" fillId="2" borderId="21"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22" xfId="0" applyFont="1" applyFill="1" applyBorder="1" applyAlignment="1">
      <alignment horizontal="left" vertical="center" wrapText="1"/>
    </xf>
    <xf numFmtId="0" fontId="15" fillId="3" borderId="8" xfId="0" applyFont="1" applyFill="1" applyBorder="1" applyAlignment="1" applyProtection="1">
      <alignment vertical="center" wrapText="1"/>
      <protection locked="0"/>
    </xf>
    <xf numFmtId="0" fontId="15" fillId="3" borderId="6" xfId="0" applyFont="1" applyFill="1" applyBorder="1" applyAlignment="1" applyProtection="1">
      <alignment vertical="center" wrapText="1"/>
      <protection locked="0"/>
    </xf>
    <xf numFmtId="0" fontId="15" fillId="3" borderId="7" xfId="0" applyFont="1" applyFill="1" applyBorder="1" applyAlignment="1" applyProtection="1">
      <alignment vertical="center" wrapText="1"/>
      <protection locked="0"/>
    </xf>
    <xf numFmtId="0" fontId="15" fillId="3" borderId="4" xfId="0" applyFont="1" applyFill="1" applyBorder="1" applyAlignment="1" applyProtection="1">
      <alignment horizontal="left" vertical="center" wrapText="1"/>
      <protection locked="0"/>
    </xf>
    <xf numFmtId="0" fontId="15" fillId="3" borderId="0" xfId="0" applyFont="1" applyFill="1" applyAlignment="1" applyProtection="1">
      <alignment horizontal="left" vertical="center" wrapText="1"/>
      <protection locked="0"/>
    </xf>
    <xf numFmtId="0" fontId="15" fillId="3" borderId="4" xfId="0" applyFont="1" applyFill="1" applyBorder="1" applyAlignment="1" applyProtection="1">
      <alignment vertical="center" wrapText="1"/>
      <protection locked="0"/>
    </xf>
    <xf numFmtId="0" fontId="15" fillId="3" borderId="0" xfId="0" applyFont="1" applyFill="1" applyAlignment="1" applyProtection="1">
      <alignment vertical="center" wrapText="1"/>
      <protection locked="0"/>
    </xf>
    <xf numFmtId="0" fontId="15" fillId="3" borderId="4" xfId="0" applyFont="1" applyFill="1" applyBorder="1" applyAlignment="1" applyProtection="1">
      <alignment vertical="center" shrinkToFit="1"/>
      <protection locked="0"/>
    </xf>
    <xf numFmtId="0" fontId="15" fillId="3" borderId="0" xfId="0" applyFont="1" applyFill="1" applyAlignment="1" applyProtection="1">
      <alignment vertical="center" shrinkToFit="1"/>
      <protection locked="0"/>
    </xf>
    <xf numFmtId="180" fontId="15" fillId="3" borderId="4" xfId="0" applyNumberFormat="1" applyFont="1" applyFill="1" applyBorder="1" applyAlignment="1" applyProtection="1">
      <alignment vertical="center" shrinkToFit="1"/>
      <protection locked="0"/>
    </xf>
    <xf numFmtId="180" fontId="15" fillId="3" borderId="0" xfId="0" applyNumberFormat="1" applyFont="1" applyFill="1" applyAlignment="1" applyProtection="1">
      <alignment vertical="center" shrinkToFit="1"/>
      <protection locked="0"/>
    </xf>
    <xf numFmtId="180" fontId="15" fillId="3" borderId="4" xfId="0" applyNumberFormat="1" applyFont="1" applyFill="1" applyBorder="1" applyAlignment="1">
      <alignment vertical="top" shrinkToFit="1"/>
    </xf>
    <xf numFmtId="180" fontId="15" fillId="3" borderId="0" xfId="0" applyNumberFormat="1" applyFont="1" applyFill="1" applyAlignment="1">
      <alignment vertical="top" shrinkToFit="1"/>
    </xf>
    <xf numFmtId="180" fontId="15" fillId="3" borderId="5" xfId="0" applyNumberFormat="1" applyFont="1" applyFill="1" applyBorder="1" applyAlignment="1">
      <alignment vertical="top" shrinkToFit="1"/>
    </xf>
    <xf numFmtId="0" fontId="15" fillId="3" borderId="5" xfId="0" applyFont="1" applyFill="1" applyBorder="1" applyAlignment="1" applyProtection="1">
      <alignment vertical="center" wrapText="1"/>
      <protection locked="0"/>
    </xf>
    <xf numFmtId="0" fontId="15" fillId="3" borderId="8" xfId="0" applyFont="1" applyFill="1" applyBorder="1" applyAlignment="1" applyProtection="1">
      <alignment horizontal="left" vertical="center" wrapText="1"/>
      <protection locked="0"/>
    </xf>
    <xf numFmtId="0" fontId="15" fillId="3"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vertical="center" shrinkToFit="1"/>
      <protection locked="0"/>
    </xf>
    <xf numFmtId="0" fontId="15" fillId="3" borderId="6" xfId="0" applyFont="1" applyFill="1" applyBorder="1" applyAlignment="1" applyProtection="1">
      <alignment vertical="center" shrinkToFit="1"/>
      <protection locked="0"/>
    </xf>
    <xf numFmtId="180" fontId="15" fillId="3" borderId="8" xfId="0" applyNumberFormat="1" applyFont="1" applyFill="1" applyBorder="1" applyAlignment="1" applyProtection="1">
      <alignment vertical="center" shrinkToFit="1"/>
      <protection locked="0"/>
    </xf>
    <xf numFmtId="180" fontId="15" fillId="3" borderId="6" xfId="0" applyNumberFormat="1" applyFont="1" applyFill="1" applyBorder="1" applyAlignment="1" applyProtection="1">
      <alignment vertical="center" shrinkToFit="1"/>
      <protection locked="0"/>
    </xf>
    <xf numFmtId="180" fontId="15" fillId="3" borderId="8" xfId="0" applyNumberFormat="1" applyFont="1" applyFill="1" applyBorder="1" applyAlignment="1">
      <alignment vertical="top" shrinkToFit="1"/>
    </xf>
    <xf numFmtId="180" fontId="15" fillId="3" borderId="6" xfId="0" applyNumberFormat="1" applyFont="1" applyFill="1" applyBorder="1" applyAlignment="1">
      <alignment vertical="top" shrinkToFit="1"/>
    </xf>
    <xf numFmtId="180" fontId="15" fillId="3" borderId="7" xfId="0" applyNumberFormat="1" applyFont="1" applyFill="1" applyBorder="1" applyAlignment="1">
      <alignment vertical="top" shrinkToFit="1"/>
    </xf>
    <xf numFmtId="0" fontId="15" fillId="3" borderId="1" xfId="0" applyFont="1" applyFill="1" applyBorder="1" applyAlignment="1" applyProtection="1">
      <alignment horizontal="left" vertical="center" wrapText="1"/>
      <protection locked="0"/>
    </xf>
    <xf numFmtId="0" fontId="15" fillId="3" borderId="2" xfId="0" applyFont="1" applyFill="1" applyBorder="1" applyAlignment="1" applyProtection="1">
      <alignment horizontal="left" vertical="center" wrapText="1"/>
      <protection locked="0"/>
    </xf>
    <xf numFmtId="0" fontId="15" fillId="3" borderId="1" xfId="0" applyFont="1" applyFill="1" applyBorder="1" applyAlignment="1" applyProtection="1">
      <alignment vertical="center" wrapText="1"/>
      <protection locked="0"/>
    </xf>
    <xf numFmtId="0" fontId="15" fillId="3" borderId="2" xfId="0" applyFont="1" applyFill="1" applyBorder="1" applyAlignment="1" applyProtection="1">
      <alignment vertical="center" wrapText="1"/>
      <protection locked="0"/>
    </xf>
    <xf numFmtId="0" fontId="15" fillId="3" borderId="1" xfId="0" applyFont="1" applyFill="1" applyBorder="1" applyAlignment="1" applyProtection="1">
      <alignment vertical="center" shrinkToFit="1"/>
      <protection locked="0"/>
    </xf>
    <xf numFmtId="0" fontId="15" fillId="3" borderId="2" xfId="0" applyFont="1" applyFill="1" applyBorder="1" applyAlignment="1" applyProtection="1">
      <alignment vertical="center" shrinkToFit="1"/>
      <protection locked="0"/>
    </xf>
    <xf numFmtId="180" fontId="15" fillId="3" borderId="1" xfId="0" applyNumberFormat="1" applyFont="1" applyFill="1" applyBorder="1" applyAlignment="1" applyProtection="1">
      <alignment vertical="center" shrinkToFit="1"/>
      <protection locked="0"/>
    </xf>
    <xf numFmtId="180" fontId="15" fillId="3" borderId="2" xfId="0" applyNumberFormat="1" applyFont="1" applyFill="1" applyBorder="1" applyAlignment="1" applyProtection="1">
      <alignment vertical="center" shrinkToFit="1"/>
      <protection locked="0"/>
    </xf>
    <xf numFmtId="180" fontId="15" fillId="3" borderId="1" xfId="0" applyNumberFormat="1" applyFont="1" applyFill="1" applyBorder="1" applyAlignment="1">
      <alignment vertical="top" shrinkToFit="1"/>
    </xf>
    <xf numFmtId="180" fontId="15" fillId="3" borderId="2" xfId="0" applyNumberFormat="1" applyFont="1" applyFill="1" applyBorder="1" applyAlignment="1">
      <alignment vertical="top" shrinkToFit="1"/>
    </xf>
    <xf numFmtId="180" fontId="15" fillId="3" borderId="3" xfId="0" applyNumberFormat="1" applyFont="1" applyFill="1" applyBorder="1" applyAlignment="1">
      <alignment vertical="top" shrinkToFit="1"/>
    </xf>
    <xf numFmtId="38" fontId="15" fillId="3" borderId="4" xfId="2" applyFont="1" applyFill="1" applyBorder="1" applyAlignment="1" applyProtection="1">
      <alignment horizontal="right" vertical="center"/>
      <protection locked="0"/>
    </xf>
    <xf numFmtId="38" fontId="15" fillId="3" borderId="0" xfId="2" applyFont="1" applyFill="1" applyAlignment="1" applyProtection="1">
      <alignment horizontal="right" vertical="center"/>
      <protection locked="0"/>
    </xf>
    <xf numFmtId="38" fontId="15" fillId="3" borderId="5" xfId="2" applyFont="1" applyFill="1" applyBorder="1" applyAlignment="1" applyProtection="1">
      <alignment horizontal="right" vertical="center"/>
      <protection locked="0"/>
    </xf>
    <xf numFmtId="176" fontId="15" fillId="2" borderId="9" xfId="0" applyNumberFormat="1" applyFont="1" applyFill="1" applyBorder="1" applyAlignment="1" applyProtection="1">
      <alignment horizontal="right" vertical="center"/>
      <protection locked="0"/>
    </xf>
    <xf numFmtId="176" fontId="15" fillId="2" borderId="10" xfId="0" applyNumberFormat="1" applyFont="1" applyFill="1" applyBorder="1" applyAlignment="1" applyProtection="1">
      <alignment horizontal="right" vertical="center"/>
      <protection locked="0"/>
    </xf>
    <xf numFmtId="176" fontId="15" fillId="2" borderId="11" xfId="0" applyNumberFormat="1" applyFont="1" applyFill="1" applyBorder="1" applyAlignment="1" applyProtection="1">
      <alignment horizontal="right" vertical="center"/>
      <protection locked="0"/>
    </xf>
    <xf numFmtId="38" fontId="15" fillId="3" borderId="8" xfId="2" applyFont="1" applyFill="1" applyBorder="1" applyAlignment="1" applyProtection="1">
      <alignment horizontal="right" vertical="center"/>
      <protection locked="0"/>
    </xf>
    <xf numFmtId="38" fontId="15" fillId="3" borderId="6" xfId="2" applyFont="1" applyFill="1" applyBorder="1" applyAlignment="1" applyProtection="1">
      <alignment horizontal="right" vertical="center"/>
      <protection locked="0"/>
    </xf>
    <xf numFmtId="38" fontId="15" fillId="3" borderId="7" xfId="2" applyFont="1" applyFill="1" applyBorder="1" applyAlignment="1" applyProtection="1">
      <alignment horizontal="right" vertical="center"/>
      <protection locked="0"/>
    </xf>
    <xf numFmtId="0" fontId="15" fillId="3" borderId="3" xfId="0" applyFont="1" applyFill="1" applyBorder="1" applyAlignment="1" applyProtection="1">
      <alignment vertical="center" wrapText="1"/>
      <protection locked="0"/>
    </xf>
    <xf numFmtId="0" fontId="15" fillId="3" borderId="4" xfId="0" applyFont="1" applyFill="1" applyBorder="1" applyProtection="1">
      <alignment vertical="center"/>
      <protection locked="0"/>
    </xf>
    <xf numFmtId="0" fontId="15" fillId="3" borderId="0" xfId="0" applyFont="1" applyFill="1" applyProtection="1">
      <alignment vertical="center"/>
      <protection locked="0"/>
    </xf>
    <xf numFmtId="0" fontId="15" fillId="3" borderId="5" xfId="0" applyFont="1" applyFill="1" applyBorder="1" applyProtection="1">
      <alignment vertical="center"/>
      <protection locked="0"/>
    </xf>
    <xf numFmtId="38" fontId="15" fillId="3" borderId="1" xfId="2" applyFont="1" applyFill="1" applyBorder="1" applyAlignment="1" applyProtection="1">
      <alignment horizontal="right" vertical="center"/>
      <protection locked="0"/>
    </xf>
    <xf numFmtId="38" fontId="15" fillId="3" borderId="2" xfId="2" applyFont="1" applyFill="1" applyBorder="1" applyAlignment="1" applyProtection="1">
      <alignment horizontal="right" vertical="center"/>
      <protection locked="0"/>
    </xf>
    <xf numFmtId="38" fontId="15" fillId="3" borderId="3" xfId="2" applyFont="1" applyFill="1" applyBorder="1" applyAlignment="1" applyProtection="1">
      <alignment horizontal="right" vertical="center"/>
      <protection locked="0"/>
    </xf>
    <xf numFmtId="49" fontId="31" fillId="2" borderId="0" xfId="0" applyNumberFormat="1" applyFont="1" applyFill="1" applyAlignment="1" applyProtection="1">
      <alignment horizontal="center" vertical="center"/>
      <protection locked="0"/>
    </xf>
    <xf numFmtId="0" fontId="15" fillId="2" borderId="0" xfId="0" applyFont="1" applyFill="1" applyAlignment="1" applyProtection="1">
      <alignment horizontal="center" vertical="center" wrapText="1"/>
      <protection locked="0"/>
    </xf>
    <xf numFmtId="0" fontId="12" fillId="2" borderId="0" xfId="0" applyFont="1" applyFill="1" applyAlignment="1" applyProtection="1">
      <alignment horizontal="center" vertical="center" wrapText="1"/>
      <protection locked="0"/>
    </xf>
    <xf numFmtId="0" fontId="15" fillId="3" borderId="1" xfId="0" applyFont="1" applyFill="1" applyBorder="1" applyProtection="1">
      <alignment vertical="center"/>
      <protection locked="0"/>
    </xf>
    <xf numFmtId="0" fontId="15" fillId="3" borderId="2" xfId="0" applyFont="1" applyFill="1" applyBorder="1" applyProtection="1">
      <alignment vertical="center"/>
      <protection locked="0"/>
    </xf>
    <xf numFmtId="0" fontId="15" fillId="3" borderId="3" xfId="0" applyFont="1" applyFill="1" applyBorder="1" applyProtection="1">
      <alignment vertical="center"/>
      <protection locked="0"/>
    </xf>
    <xf numFmtId="0" fontId="12" fillId="2" borderId="4" xfId="0" applyFont="1" applyFill="1" applyBorder="1" applyAlignment="1">
      <alignment vertical="center" wrapText="1"/>
    </xf>
    <xf numFmtId="0" fontId="24" fillId="0" borderId="0" xfId="0" applyFont="1" applyAlignment="1">
      <alignment vertical="center" wrapText="1"/>
    </xf>
    <xf numFmtId="0" fontId="24" fillId="0" borderId="5" xfId="0" applyFont="1" applyBorder="1" applyAlignment="1">
      <alignment vertical="center" wrapText="1"/>
    </xf>
    <xf numFmtId="0" fontId="24" fillId="0" borderId="8" xfId="0" applyFont="1" applyBorder="1" applyAlignment="1">
      <alignment vertical="center" wrapText="1"/>
    </xf>
    <xf numFmtId="0" fontId="24" fillId="0" borderId="6" xfId="0" applyFont="1" applyBorder="1" applyAlignment="1">
      <alignment vertical="center" wrapText="1"/>
    </xf>
    <xf numFmtId="0" fontId="24" fillId="0" borderId="7" xfId="0" applyFont="1" applyBorder="1" applyAlignment="1">
      <alignment vertical="center" wrapText="1"/>
    </xf>
    <xf numFmtId="176" fontId="15" fillId="2" borderId="17" xfId="0" applyNumberFormat="1" applyFont="1" applyFill="1" applyBorder="1" applyAlignment="1">
      <alignment horizontal="right" vertical="center"/>
    </xf>
    <xf numFmtId="177" fontId="15" fillId="2" borderId="17" xfId="0" applyNumberFormat="1" applyFont="1" applyFill="1" applyBorder="1" applyAlignment="1">
      <alignment horizontal="center" vertical="center"/>
    </xf>
    <xf numFmtId="176" fontId="15" fillId="2" borderId="9" xfId="0" applyNumberFormat="1" applyFont="1" applyFill="1" applyBorder="1" applyAlignment="1">
      <alignment horizontal="right" vertical="center"/>
    </xf>
    <xf numFmtId="176" fontId="15" fillId="2" borderId="10" xfId="0" applyNumberFormat="1" applyFont="1" applyFill="1" applyBorder="1" applyAlignment="1">
      <alignment horizontal="right" vertical="center"/>
    </xf>
    <xf numFmtId="176" fontId="15" fillId="2" borderId="11" xfId="0" applyNumberFormat="1" applyFont="1" applyFill="1" applyBorder="1" applyAlignment="1">
      <alignment horizontal="right" vertical="center"/>
    </xf>
    <xf numFmtId="176" fontId="15" fillId="0" borderId="9" xfId="0" applyNumberFormat="1" applyFont="1" applyBorder="1" applyAlignment="1">
      <alignment horizontal="right" vertical="center"/>
    </xf>
    <xf numFmtId="176" fontId="15" fillId="0" borderId="10" xfId="0" applyNumberFormat="1" applyFont="1" applyBorder="1" applyAlignment="1">
      <alignment horizontal="right" vertical="center"/>
    </xf>
    <xf numFmtId="176" fontId="15" fillId="0" borderId="11" xfId="0" applyNumberFormat="1" applyFont="1" applyBorder="1" applyAlignment="1">
      <alignment horizontal="right" vertical="center"/>
    </xf>
    <xf numFmtId="176" fontId="15" fillId="3" borderId="10" xfId="0" applyNumberFormat="1" applyFont="1" applyFill="1" applyBorder="1" applyAlignment="1" applyProtection="1">
      <alignment horizontal="right" vertical="center"/>
      <protection locked="0"/>
    </xf>
    <xf numFmtId="176" fontId="15" fillId="3" borderId="11" xfId="0" applyNumberFormat="1" applyFont="1" applyFill="1" applyBorder="1" applyAlignment="1" applyProtection="1">
      <alignment horizontal="right" vertical="center"/>
      <protection locked="0"/>
    </xf>
    <xf numFmtId="177" fontId="15" fillId="3" borderId="17" xfId="0" applyNumberFormat="1" applyFont="1" applyFill="1" applyBorder="1" applyAlignment="1" applyProtection="1">
      <alignment horizontal="right" vertical="center"/>
      <protection locked="0"/>
    </xf>
    <xf numFmtId="0" fontId="67" fillId="0" borderId="0" xfId="0" applyFont="1" applyAlignment="1">
      <alignment horizontal="right" vertical="center"/>
    </xf>
    <xf numFmtId="0" fontId="15" fillId="2" borderId="0" xfId="0" applyFont="1" applyFill="1" applyProtection="1">
      <alignment vertical="center"/>
      <protection locked="0"/>
    </xf>
    <xf numFmtId="38" fontId="67" fillId="0" borderId="1" xfId="2" applyFont="1" applyFill="1" applyBorder="1" applyAlignment="1">
      <alignment vertical="center"/>
    </xf>
    <xf numFmtId="38" fontId="67" fillId="0" borderId="2" xfId="2" applyFont="1" applyFill="1" applyBorder="1" applyAlignment="1">
      <alignment vertical="center"/>
    </xf>
    <xf numFmtId="38" fontId="67" fillId="0" borderId="3" xfId="2" applyFont="1" applyFill="1" applyBorder="1" applyAlignment="1">
      <alignment vertical="center"/>
    </xf>
    <xf numFmtId="38" fontId="67" fillId="0" borderId="8" xfId="2" applyFont="1" applyFill="1" applyBorder="1" applyAlignment="1">
      <alignment vertical="center"/>
    </xf>
    <xf numFmtId="38" fontId="67" fillId="0" borderId="6" xfId="2" applyFont="1" applyFill="1" applyBorder="1" applyAlignment="1">
      <alignment vertical="center"/>
    </xf>
    <xf numFmtId="38" fontId="67" fillId="0" borderId="7" xfId="2" applyFont="1" applyFill="1" applyBorder="1" applyAlignment="1">
      <alignment vertical="center"/>
    </xf>
    <xf numFmtId="0" fontId="67" fillId="0" borderId="0" xfId="0" applyFont="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right" vertical="center"/>
    </xf>
    <xf numFmtId="0" fontId="67" fillId="0" borderId="3" xfId="0" applyFont="1" applyBorder="1" applyAlignment="1">
      <alignment horizontal="right" vertical="center"/>
    </xf>
    <xf numFmtId="38" fontId="67" fillId="0" borderId="9" xfId="2" applyFont="1" applyFill="1" applyBorder="1" applyAlignment="1">
      <alignment vertical="center" shrinkToFit="1"/>
    </xf>
    <xf numFmtId="38" fontId="67" fillId="0" borderId="10" xfId="2" applyFont="1" applyFill="1" applyBorder="1" applyAlignment="1">
      <alignment vertical="center" shrinkToFit="1"/>
    </xf>
    <xf numFmtId="38" fontId="67" fillId="0" borderId="11" xfId="2" applyFont="1" applyFill="1" applyBorder="1" applyAlignment="1">
      <alignment vertical="center" shrinkToFit="1"/>
    </xf>
    <xf numFmtId="38" fontId="67" fillId="0" borderId="17" xfId="2" applyFont="1" applyFill="1" applyBorder="1" applyAlignment="1">
      <alignment horizontal="right" vertical="center" shrinkToFit="1"/>
    </xf>
    <xf numFmtId="38" fontId="67" fillId="5" borderId="17" xfId="2" applyFont="1" applyFill="1" applyBorder="1" applyAlignment="1">
      <alignment vertical="center" shrinkToFit="1"/>
    </xf>
    <xf numFmtId="0" fontId="67" fillId="5" borderId="9" xfId="0" applyFont="1" applyFill="1" applyBorder="1" applyAlignment="1">
      <alignment horizontal="left" vertical="center"/>
    </xf>
    <xf numFmtId="0" fontId="67" fillId="5" borderId="10" xfId="0" applyFont="1" applyFill="1" applyBorder="1" applyAlignment="1">
      <alignment horizontal="left" vertical="center"/>
    </xf>
    <xf numFmtId="0" fontId="67" fillId="5" borderId="11" xfId="0" applyFont="1" applyFill="1" applyBorder="1" applyAlignment="1">
      <alignment horizontal="left" vertical="center"/>
    </xf>
    <xf numFmtId="38" fontId="67" fillId="5" borderId="9" xfId="2" applyFont="1" applyFill="1" applyBorder="1" applyAlignment="1">
      <alignment vertical="center" shrinkToFit="1"/>
    </xf>
    <xf numFmtId="38" fontId="67" fillId="5" borderId="10" xfId="2" applyFont="1" applyFill="1" applyBorder="1" applyAlignment="1">
      <alignment vertical="center" shrinkToFit="1"/>
    </xf>
    <xf numFmtId="38" fontId="67" fillId="5" borderId="11" xfId="2" applyFont="1" applyFill="1" applyBorder="1" applyAlignment="1">
      <alignment vertical="center" shrinkToFit="1"/>
    </xf>
    <xf numFmtId="38" fontId="67" fillId="2" borderId="9" xfId="2" applyFont="1" applyFill="1" applyBorder="1" applyAlignment="1">
      <alignment vertical="center" shrinkToFit="1"/>
    </xf>
    <xf numFmtId="38" fontId="67" fillId="2" borderId="10" xfId="2" applyFont="1" applyFill="1" applyBorder="1" applyAlignment="1">
      <alignment vertical="center" shrinkToFit="1"/>
    </xf>
    <xf numFmtId="38" fontId="67" fillId="2" borderId="11" xfId="2" applyFont="1" applyFill="1" applyBorder="1" applyAlignment="1">
      <alignment vertical="center" shrinkToFit="1"/>
    </xf>
    <xf numFmtId="0" fontId="67" fillId="0" borderId="1" xfId="0" applyFont="1" applyBorder="1" applyAlignment="1">
      <alignment horizontal="center" vertical="center" wrapText="1"/>
    </xf>
    <xf numFmtId="0" fontId="67" fillId="0" borderId="2" xfId="0" applyFont="1" applyBorder="1" applyAlignment="1">
      <alignment horizontal="center" vertical="center" wrapText="1"/>
    </xf>
    <xf numFmtId="0" fontId="67" fillId="0" borderId="3" xfId="0" applyFont="1" applyBorder="1" applyAlignment="1">
      <alignment horizontal="center" vertical="center" wrapText="1"/>
    </xf>
    <xf numFmtId="0" fontId="67" fillId="0" borderId="4" xfId="0" applyFont="1" applyBorder="1" applyAlignment="1">
      <alignment horizontal="center" vertical="center" wrapText="1"/>
    </xf>
    <xf numFmtId="0" fontId="67" fillId="0" borderId="0" xfId="0" applyFont="1" applyAlignment="1">
      <alignment horizontal="center" vertical="center" wrapText="1"/>
    </xf>
    <xf numFmtId="0" fontId="67" fillId="0" borderId="5" xfId="0" applyFont="1" applyBorder="1" applyAlignment="1">
      <alignment horizontal="center" vertical="center" wrapText="1"/>
    </xf>
    <xf numFmtId="0" fontId="67" fillId="0" borderId="8" xfId="0" applyFont="1" applyBorder="1" applyAlignment="1">
      <alignment horizontal="center" vertical="center" wrapText="1"/>
    </xf>
    <xf numFmtId="0" fontId="67" fillId="0" borderId="6" xfId="0" applyFont="1" applyBorder="1" applyAlignment="1">
      <alignment horizontal="center" vertical="center" wrapText="1"/>
    </xf>
    <xf numFmtId="0" fontId="67" fillId="0" borderId="7" xfId="0" applyFont="1" applyBorder="1" applyAlignment="1">
      <alignment horizontal="center" vertical="center" wrapText="1"/>
    </xf>
    <xf numFmtId="0" fontId="68" fillId="0" borderId="1" xfId="0" applyFont="1" applyBorder="1" applyAlignment="1">
      <alignment horizontal="center" vertical="center" wrapText="1"/>
    </xf>
    <xf numFmtId="0" fontId="68" fillId="0" borderId="2" xfId="0" applyFont="1" applyBorder="1" applyAlignment="1">
      <alignment horizontal="center" vertical="center" wrapText="1"/>
    </xf>
    <xf numFmtId="0" fontId="68" fillId="0" borderId="3" xfId="0" applyFont="1" applyBorder="1" applyAlignment="1">
      <alignment horizontal="center" vertical="center" wrapText="1"/>
    </xf>
    <xf numFmtId="0" fontId="68" fillId="0" borderId="4" xfId="0" applyFont="1" applyBorder="1" applyAlignment="1">
      <alignment horizontal="center" vertical="center" wrapText="1"/>
    </xf>
    <xf numFmtId="0" fontId="68" fillId="0" borderId="0" xfId="0" applyFont="1" applyAlignment="1">
      <alignment horizontal="center" vertical="center" wrapText="1"/>
    </xf>
    <xf numFmtId="0" fontId="68" fillId="0" borderId="5" xfId="0" applyFont="1" applyBorder="1" applyAlignment="1">
      <alignment horizontal="center" vertical="center" wrapText="1"/>
    </xf>
    <xf numFmtId="0" fontId="68" fillId="0" borderId="8" xfId="0" applyFont="1" applyBorder="1" applyAlignment="1">
      <alignment horizontal="center" vertical="center" wrapText="1"/>
    </xf>
    <xf numFmtId="0" fontId="68" fillId="0" borderId="6" xfId="0" applyFont="1" applyBorder="1" applyAlignment="1">
      <alignment horizontal="center" vertical="center" wrapText="1"/>
    </xf>
    <xf numFmtId="0" fontId="68" fillId="0" borderId="7" xfId="0" applyFont="1" applyBorder="1" applyAlignment="1">
      <alignment horizontal="center" vertical="center" wrapText="1"/>
    </xf>
    <xf numFmtId="0" fontId="67" fillId="0" borderId="1" xfId="0" applyFont="1" applyBorder="1" applyAlignment="1">
      <alignment horizontal="center" vertical="center"/>
    </xf>
    <xf numFmtId="0" fontId="67" fillId="0" borderId="2" xfId="0" applyFont="1" applyBorder="1" applyAlignment="1">
      <alignment horizontal="center" vertical="center"/>
    </xf>
    <xf numFmtId="0" fontId="67" fillId="0" borderId="3" xfId="0" applyFont="1" applyBorder="1" applyAlignment="1">
      <alignment horizontal="center" vertical="center"/>
    </xf>
    <xf numFmtId="0" fontId="67" fillId="0" borderId="4" xfId="0" applyFont="1" applyBorder="1" applyAlignment="1">
      <alignment horizontal="center" vertical="center"/>
    </xf>
    <xf numFmtId="0" fontId="67" fillId="0" borderId="8" xfId="0" applyFont="1" applyBorder="1" applyAlignment="1">
      <alignment horizontal="center" vertical="center"/>
    </xf>
    <xf numFmtId="0" fontId="67" fillId="0" borderId="6" xfId="0" applyFont="1" applyBorder="1" applyAlignment="1">
      <alignment horizontal="center" vertical="center"/>
    </xf>
    <xf numFmtId="0" fontId="67" fillId="0" borderId="7" xfId="0" applyFont="1" applyBorder="1" applyAlignment="1">
      <alignment horizontal="center" vertical="center"/>
    </xf>
    <xf numFmtId="0" fontId="67" fillId="10" borderId="9" xfId="0" applyFont="1" applyFill="1" applyBorder="1" applyAlignment="1">
      <alignment horizontal="left" vertical="center" wrapText="1" shrinkToFit="1"/>
    </xf>
    <xf numFmtId="0" fontId="67" fillId="10" borderId="10" xfId="0" applyFont="1" applyFill="1" applyBorder="1" applyAlignment="1">
      <alignment horizontal="left" vertical="center" shrinkToFit="1"/>
    </xf>
    <xf numFmtId="0" fontId="67" fillId="10" borderId="11" xfId="0" applyFont="1" applyFill="1" applyBorder="1" applyAlignment="1">
      <alignment horizontal="left" vertical="center" shrinkToFit="1"/>
    </xf>
    <xf numFmtId="0" fontId="45" fillId="2" borderId="1" xfId="0" applyFont="1" applyFill="1" applyBorder="1" applyAlignment="1">
      <alignment horizontal="left" vertical="top" wrapText="1"/>
    </xf>
    <xf numFmtId="0" fontId="45" fillId="2" borderId="2" xfId="0" applyFont="1" applyFill="1" applyBorder="1" applyAlignment="1">
      <alignment horizontal="left" vertical="top" wrapText="1"/>
    </xf>
    <xf numFmtId="0" fontId="45" fillId="2" borderId="3" xfId="0" applyFont="1" applyFill="1" applyBorder="1" applyAlignment="1">
      <alignment horizontal="left" vertical="top" wrapText="1"/>
    </xf>
    <xf numFmtId="0" fontId="45" fillId="2" borderId="4" xfId="0" applyFont="1" applyFill="1" applyBorder="1" applyAlignment="1">
      <alignment horizontal="left" vertical="top" wrapText="1"/>
    </xf>
    <xf numFmtId="0" fontId="45" fillId="2" borderId="0" xfId="0" applyFont="1" applyFill="1" applyAlignment="1">
      <alignment horizontal="left" vertical="top" wrapText="1"/>
    </xf>
    <xf numFmtId="0" fontId="45" fillId="2" borderId="5" xfId="0" applyFont="1" applyFill="1" applyBorder="1" applyAlignment="1">
      <alignment horizontal="left" vertical="top" wrapText="1"/>
    </xf>
    <xf numFmtId="0" fontId="45" fillId="2" borderId="8" xfId="0" applyFont="1" applyFill="1" applyBorder="1" applyAlignment="1">
      <alignment horizontal="left" vertical="top" wrapText="1"/>
    </xf>
    <xf numFmtId="0" fontId="45" fillId="2" borderId="6" xfId="0" applyFont="1" applyFill="1" applyBorder="1" applyAlignment="1">
      <alignment horizontal="left" vertical="top" wrapText="1"/>
    </xf>
    <xf numFmtId="0" fontId="45" fillId="2" borderId="7" xfId="0" applyFont="1" applyFill="1" applyBorder="1" applyAlignment="1">
      <alignment horizontal="left" vertical="top" wrapText="1"/>
    </xf>
    <xf numFmtId="0" fontId="45" fillId="2" borderId="1" xfId="0" applyFont="1" applyFill="1" applyBorder="1" applyAlignment="1">
      <alignment horizontal="left" vertical="top"/>
    </xf>
    <xf numFmtId="0" fontId="45" fillId="2" borderId="2" xfId="0" applyFont="1" applyFill="1" applyBorder="1" applyAlignment="1">
      <alignment horizontal="left" vertical="top"/>
    </xf>
    <xf numFmtId="0" fontId="45" fillId="2" borderId="3" xfId="0" applyFont="1" applyFill="1" applyBorder="1" applyAlignment="1">
      <alignment horizontal="left" vertical="top"/>
    </xf>
    <xf numFmtId="0" fontId="67" fillId="5" borderId="17" xfId="0" applyFont="1" applyFill="1" applyBorder="1" applyAlignment="1">
      <alignment vertical="center" shrinkToFit="1"/>
    </xf>
    <xf numFmtId="38" fontId="67" fillId="5" borderId="17" xfId="0" applyNumberFormat="1" applyFont="1" applyFill="1" applyBorder="1" applyAlignment="1">
      <alignment vertical="center" shrinkToFit="1"/>
    </xf>
    <xf numFmtId="38" fontId="70" fillId="0" borderId="9" xfId="0" applyNumberFormat="1" applyFont="1" applyBorder="1" applyAlignment="1">
      <alignment vertical="center" shrinkToFit="1"/>
    </xf>
    <xf numFmtId="0" fontId="70" fillId="0" borderId="10" xfId="0" applyFont="1" applyBorder="1" applyAlignment="1">
      <alignment vertical="center" shrinkToFit="1"/>
    </xf>
    <xf numFmtId="0" fontId="70" fillId="0" borderId="11" xfId="0" applyFont="1" applyBorder="1" applyAlignment="1">
      <alignment vertical="center" shrinkToFit="1"/>
    </xf>
    <xf numFmtId="38" fontId="67" fillId="0" borderId="17" xfId="0" applyNumberFormat="1" applyFont="1" applyBorder="1">
      <alignment vertical="center"/>
    </xf>
    <xf numFmtId="0" fontId="70" fillId="5" borderId="9" xfId="0" applyFont="1" applyFill="1" applyBorder="1" applyAlignment="1">
      <alignment vertical="center" shrinkToFit="1"/>
    </xf>
    <xf numFmtId="0" fontId="70" fillId="5" borderId="10" xfId="0" applyFont="1" applyFill="1" applyBorder="1" applyAlignment="1">
      <alignment vertical="center" shrinkToFit="1"/>
    </xf>
    <xf numFmtId="0" fontId="70" fillId="5" borderId="11" xfId="0" applyFont="1" applyFill="1" applyBorder="1" applyAlignment="1">
      <alignment vertical="center" shrinkToFit="1"/>
    </xf>
    <xf numFmtId="0" fontId="70" fillId="5" borderId="17" xfId="0" applyFont="1" applyFill="1" applyBorder="1" applyAlignment="1">
      <alignment horizontal="center" vertical="center" shrinkToFit="1"/>
    </xf>
    <xf numFmtId="38" fontId="70" fillId="5" borderId="9" xfId="2" applyFont="1" applyFill="1" applyBorder="1" applyAlignment="1">
      <alignment vertical="center" shrinkToFit="1"/>
    </xf>
    <xf numFmtId="38" fontId="70" fillId="5" borderId="10" xfId="2" applyFont="1" applyFill="1" applyBorder="1" applyAlignment="1">
      <alignment vertical="center" shrinkToFit="1"/>
    </xf>
    <xf numFmtId="38" fontId="70" fillId="5" borderId="11" xfId="2" applyFont="1" applyFill="1" applyBorder="1" applyAlignment="1">
      <alignment vertical="center" shrinkToFit="1"/>
    </xf>
    <xf numFmtId="38" fontId="67" fillId="0" borderId="17" xfId="2" applyFont="1" applyFill="1" applyBorder="1" applyAlignment="1">
      <alignment vertical="center" shrinkToFit="1"/>
    </xf>
    <xf numFmtId="0" fontId="70" fillId="5" borderId="9" xfId="0" applyFont="1" applyFill="1" applyBorder="1" applyAlignment="1">
      <alignment horizontal="center" vertical="center" shrinkToFit="1"/>
    </xf>
    <xf numFmtId="0" fontId="70" fillId="5" borderId="10" xfId="0" applyFont="1" applyFill="1" applyBorder="1" applyAlignment="1">
      <alignment horizontal="center" vertical="center" shrinkToFit="1"/>
    </xf>
    <xf numFmtId="0" fontId="70" fillId="5" borderId="11" xfId="0" applyFont="1" applyFill="1" applyBorder="1" applyAlignment="1">
      <alignment horizontal="center" vertical="center" shrinkToFit="1"/>
    </xf>
    <xf numFmtId="0" fontId="67" fillId="5" borderId="9" xfId="0" applyFont="1" applyFill="1" applyBorder="1" applyAlignment="1">
      <alignment vertical="center" shrinkToFit="1"/>
    </xf>
    <xf numFmtId="0" fontId="67" fillId="5" borderId="10" xfId="0" applyFont="1" applyFill="1" applyBorder="1" applyAlignment="1">
      <alignment vertical="center" shrinkToFit="1"/>
    </xf>
    <xf numFmtId="0" fontId="67" fillId="5" borderId="11" xfId="0" applyFont="1" applyFill="1" applyBorder="1" applyAlignment="1">
      <alignment vertical="center" shrinkToFit="1"/>
    </xf>
    <xf numFmtId="38" fontId="67" fillId="5" borderId="9" xfId="0" applyNumberFormat="1" applyFont="1" applyFill="1" applyBorder="1" applyAlignment="1">
      <alignment vertical="center" shrinkToFit="1"/>
    </xf>
    <xf numFmtId="38" fontId="67" fillId="5" borderId="10" xfId="0" applyNumberFormat="1" applyFont="1" applyFill="1" applyBorder="1" applyAlignment="1">
      <alignment vertical="center" shrinkToFit="1"/>
    </xf>
    <xf numFmtId="38" fontId="67" fillId="5" borderId="11" xfId="0" applyNumberFormat="1" applyFont="1" applyFill="1" applyBorder="1" applyAlignment="1">
      <alignment vertical="center" shrinkToFit="1"/>
    </xf>
    <xf numFmtId="0" fontId="45" fillId="2" borderId="1" xfId="0" applyFont="1" applyFill="1" applyBorder="1" applyAlignment="1">
      <alignment horizontal="center" vertical="top"/>
    </xf>
    <xf numFmtId="0" fontId="45" fillId="2" borderId="2" xfId="0" applyFont="1" applyFill="1" applyBorder="1" applyAlignment="1">
      <alignment horizontal="center" vertical="top"/>
    </xf>
    <xf numFmtId="0" fontId="45" fillId="2" borderId="3" xfId="0" applyFont="1" applyFill="1" applyBorder="1" applyAlignment="1">
      <alignment horizontal="center" vertical="top"/>
    </xf>
    <xf numFmtId="176" fontId="45" fillId="3" borderId="10" xfId="0" applyNumberFormat="1" applyFont="1" applyFill="1" applyBorder="1" applyAlignment="1" applyProtection="1">
      <alignment horizontal="right" vertical="center"/>
      <protection locked="0"/>
    </xf>
    <xf numFmtId="176" fontId="45" fillId="3" borderId="11" xfId="0" applyNumberFormat="1" applyFont="1" applyFill="1" applyBorder="1" applyAlignment="1" applyProtection="1">
      <alignment horizontal="right" vertical="center"/>
      <protection locked="0"/>
    </xf>
    <xf numFmtId="177" fontId="45" fillId="3" borderId="17" xfId="0" applyNumberFormat="1" applyFont="1" applyFill="1" applyBorder="1" applyAlignment="1" applyProtection="1">
      <alignment horizontal="right" vertical="center"/>
      <protection locked="0"/>
    </xf>
    <xf numFmtId="176" fontId="45" fillId="2" borderId="17" xfId="0" applyNumberFormat="1" applyFont="1" applyFill="1" applyBorder="1" applyAlignment="1">
      <alignment horizontal="right" vertical="center"/>
    </xf>
    <xf numFmtId="176" fontId="45" fillId="0" borderId="9" xfId="0" applyNumberFormat="1" applyFont="1" applyBorder="1" applyAlignment="1">
      <alignment horizontal="right" vertical="center"/>
    </xf>
    <xf numFmtId="176" fontId="45" fillId="0" borderId="10" xfId="0" applyNumberFormat="1" applyFont="1" applyBorder="1" applyAlignment="1">
      <alignment horizontal="right" vertical="center"/>
    </xf>
    <xf numFmtId="176" fontId="45" fillId="0" borderId="11" xfId="0" applyNumberFormat="1" applyFont="1" applyBorder="1" applyAlignment="1">
      <alignment horizontal="right" vertical="center"/>
    </xf>
    <xf numFmtId="176" fontId="50" fillId="0" borderId="9" xfId="0" applyNumberFormat="1" applyFont="1" applyBorder="1" applyAlignment="1">
      <alignment horizontal="right" vertical="center"/>
    </xf>
    <xf numFmtId="176" fontId="50" fillId="0" borderId="10" xfId="0" applyNumberFormat="1" applyFont="1" applyBorder="1" applyAlignment="1">
      <alignment horizontal="right" vertical="center"/>
    </xf>
    <xf numFmtId="176" fontId="50" fillId="0" borderId="11" xfId="0" applyNumberFormat="1" applyFont="1" applyBorder="1" applyAlignment="1">
      <alignment horizontal="right" vertical="center"/>
    </xf>
    <xf numFmtId="0" fontId="68" fillId="0" borderId="1" xfId="0" applyFont="1" applyBorder="1" applyAlignment="1">
      <alignment horizontal="center" vertical="center" wrapText="1" shrinkToFit="1"/>
    </xf>
    <xf numFmtId="0" fontId="68" fillId="0" borderId="2" xfId="0" applyFont="1" applyBorder="1" applyAlignment="1">
      <alignment horizontal="center" vertical="center" wrapText="1" shrinkToFit="1"/>
    </xf>
    <xf numFmtId="0" fontId="68" fillId="0" borderId="3" xfId="0" applyFont="1" applyBorder="1" applyAlignment="1">
      <alignment horizontal="center" vertical="center" wrapText="1" shrinkToFit="1"/>
    </xf>
    <xf numFmtId="0" fontId="68" fillId="0" borderId="4" xfId="0" applyFont="1" applyBorder="1" applyAlignment="1">
      <alignment horizontal="center" vertical="center" wrapText="1" shrinkToFit="1"/>
    </xf>
    <xf numFmtId="0" fontId="68" fillId="0" borderId="0" xfId="0" applyFont="1" applyAlignment="1">
      <alignment horizontal="center" vertical="center" wrapText="1" shrinkToFit="1"/>
    </xf>
    <xf numFmtId="0" fontId="68" fillId="0" borderId="5" xfId="0" applyFont="1" applyBorder="1" applyAlignment="1">
      <alignment horizontal="center" vertical="center" wrapText="1" shrinkToFit="1"/>
    </xf>
    <xf numFmtId="0" fontId="68" fillId="0" borderId="8" xfId="0" applyFont="1" applyBorder="1" applyAlignment="1">
      <alignment horizontal="center" vertical="center" wrapText="1" shrinkToFit="1"/>
    </xf>
    <xf numFmtId="0" fontId="68" fillId="0" borderId="6" xfId="0" applyFont="1" applyBorder="1" applyAlignment="1">
      <alignment horizontal="center" vertical="center" wrapText="1" shrinkToFit="1"/>
    </xf>
    <xf numFmtId="0" fontId="68" fillId="0" borderId="7" xfId="0" applyFont="1" applyBorder="1" applyAlignment="1">
      <alignment horizontal="center" vertical="center" wrapText="1" shrinkToFit="1"/>
    </xf>
    <xf numFmtId="0" fontId="67" fillId="0" borderId="1" xfId="0" applyFont="1" applyBorder="1" applyAlignment="1">
      <alignment horizontal="center" vertical="center" shrinkToFit="1"/>
    </xf>
    <xf numFmtId="0" fontId="67" fillId="0" borderId="2" xfId="0" applyFont="1" applyBorder="1" applyAlignment="1">
      <alignment horizontal="center" vertical="center" shrinkToFit="1"/>
    </xf>
    <xf numFmtId="0" fontId="67" fillId="0" borderId="3" xfId="0" applyFont="1" applyBorder="1" applyAlignment="1">
      <alignment horizontal="center" vertical="center" shrinkToFit="1"/>
    </xf>
    <xf numFmtId="0" fontId="67" fillId="0" borderId="4" xfId="0" applyFont="1" applyBorder="1" applyAlignment="1">
      <alignment horizontal="center" vertical="center" shrinkToFit="1"/>
    </xf>
    <xf numFmtId="0" fontId="67" fillId="0" borderId="0" xfId="0" applyFont="1" applyAlignment="1">
      <alignment horizontal="center" vertical="center" shrinkToFit="1"/>
    </xf>
    <xf numFmtId="0" fontId="67" fillId="0" borderId="5" xfId="0" applyFont="1" applyBorder="1" applyAlignment="1">
      <alignment horizontal="center" vertical="center" shrinkToFit="1"/>
    </xf>
    <xf numFmtId="0" fontId="67" fillId="0" borderId="8" xfId="0" applyFont="1" applyBorder="1" applyAlignment="1">
      <alignment horizontal="center" vertical="center" shrinkToFit="1"/>
    </xf>
    <xf numFmtId="0" fontId="67" fillId="0" borderId="6" xfId="0" applyFont="1" applyBorder="1" applyAlignment="1">
      <alignment horizontal="center" vertical="center" shrinkToFit="1"/>
    </xf>
    <xf numFmtId="0" fontId="67" fillId="0" borderId="7" xfId="0" applyFont="1" applyBorder="1" applyAlignment="1">
      <alignment horizontal="center" vertical="center" shrinkToFit="1"/>
    </xf>
    <xf numFmtId="0" fontId="45" fillId="2" borderId="1" xfId="0" applyFont="1" applyFill="1" applyBorder="1" applyAlignment="1" applyProtection="1">
      <alignment horizontal="left" vertical="top"/>
      <protection locked="0"/>
    </xf>
    <xf numFmtId="0" fontId="45" fillId="2" borderId="2" xfId="0" applyFont="1" applyFill="1" applyBorder="1" applyAlignment="1" applyProtection="1">
      <alignment horizontal="left" vertical="top"/>
      <protection locked="0"/>
    </xf>
    <xf numFmtId="0" fontId="45" fillId="2" borderId="3" xfId="0" applyFont="1" applyFill="1" applyBorder="1" applyAlignment="1" applyProtection="1">
      <alignment horizontal="left" vertical="top"/>
      <protection locked="0"/>
    </xf>
    <xf numFmtId="0" fontId="45" fillId="2" borderId="4" xfId="0" applyFont="1" applyFill="1" applyBorder="1" applyAlignment="1" applyProtection="1">
      <alignment horizontal="left" vertical="top"/>
      <protection locked="0"/>
    </xf>
    <xf numFmtId="0" fontId="45" fillId="2" borderId="0" xfId="0" applyFont="1" applyFill="1" applyAlignment="1" applyProtection="1">
      <alignment horizontal="left" vertical="top"/>
      <protection locked="0"/>
    </xf>
    <xf numFmtId="0" fontId="45" fillId="2" borderId="5" xfId="0" applyFont="1" applyFill="1" applyBorder="1" applyAlignment="1" applyProtection="1">
      <alignment horizontal="left" vertical="top"/>
      <protection locked="0"/>
    </xf>
    <xf numFmtId="0" fontId="45" fillId="2" borderId="8" xfId="0" applyFont="1" applyFill="1" applyBorder="1" applyAlignment="1" applyProtection="1">
      <alignment horizontal="left" vertical="top"/>
      <protection locked="0"/>
    </xf>
    <xf numFmtId="0" fontId="45" fillId="2" borderId="6" xfId="0" applyFont="1" applyFill="1" applyBorder="1" applyAlignment="1" applyProtection="1">
      <alignment horizontal="left" vertical="top"/>
      <protection locked="0"/>
    </xf>
    <xf numFmtId="0" fontId="45" fillId="2" borderId="7" xfId="0" applyFont="1" applyFill="1" applyBorder="1" applyAlignment="1" applyProtection="1">
      <alignment horizontal="left" vertical="top"/>
      <protection locked="0"/>
    </xf>
    <xf numFmtId="0" fontId="45" fillId="2" borderId="1" xfId="0" applyFont="1" applyFill="1" applyBorder="1" applyAlignment="1" applyProtection="1">
      <alignment horizontal="left" vertical="top" wrapText="1"/>
      <protection locked="0"/>
    </xf>
    <xf numFmtId="0" fontId="45" fillId="2" borderId="2" xfId="0" applyFont="1" applyFill="1" applyBorder="1" applyAlignment="1" applyProtection="1">
      <alignment horizontal="left" vertical="top" wrapText="1"/>
      <protection locked="0"/>
    </xf>
    <xf numFmtId="0" fontId="45" fillId="2" borderId="3" xfId="0" applyFont="1" applyFill="1" applyBorder="1" applyAlignment="1" applyProtection="1">
      <alignment horizontal="left" vertical="top" wrapText="1"/>
      <protection locked="0"/>
    </xf>
    <xf numFmtId="0" fontId="45" fillId="2" borderId="4" xfId="0" applyFont="1" applyFill="1" applyBorder="1" applyAlignment="1" applyProtection="1">
      <alignment horizontal="left" vertical="top" wrapText="1"/>
      <protection locked="0"/>
    </xf>
    <xf numFmtId="0" fontId="45" fillId="2" borderId="0" xfId="0" applyFont="1" applyFill="1" applyAlignment="1" applyProtection="1">
      <alignment horizontal="left" vertical="top" wrapText="1"/>
      <protection locked="0"/>
    </xf>
    <xf numFmtId="0" fontId="45" fillId="2" borderId="5" xfId="0" applyFont="1" applyFill="1" applyBorder="1" applyAlignment="1" applyProtection="1">
      <alignment horizontal="left" vertical="top" wrapText="1"/>
      <protection locked="0"/>
    </xf>
    <xf numFmtId="0" fontId="45" fillId="2" borderId="8" xfId="0" applyFont="1" applyFill="1" applyBorder="1" applyAlignment="1" applyProtection="1">
      <alignment horizontal="left" vertical="top" wrapText="1"/>
      <protection locked="0"/>
    </xf>
    <xf numFmtId="0" fontId="45" fillId="2" borderId="6" xfId="0" applyFont="1" applyFill="1" applyBorder="1" applyAlignment="1" applyProtection="1">
      <alignment horizontal="left" vertical="top" wrapText="1"/>
      <protection locked="0"/>
    </xf>
    <xf numFmtId="0" fontId="45" fillId="2" borderId="7" xfId="0" applyFont="1" applyFill="1" applyBorder="1" applyAlignment="1" applyProtection="1">
      <alignment horizontal="left" vertical="top" wrapText="1"/>
      <protection locked="0"/>
    </xf>
    <xf numFmtId="0" fontId="45" fillId="2" borderId="4" xfId="0" applyFont="1" applyFill="1" applyBorder="1" applyAlignment="1">
      <alignment horizontal="left" vertical="top"/>
    </xf>
    <xf numFmtId="0" fontId="45" fillId="2" borderId="0" xfId="0" applyFont="1" applyFill="1" applyAlignment="1">
      <alignment horizontal="left" vertical="top"/>
    </xf>
    <xf numFmtId="0" fontId="45" fillId="2" borderId="5" xfId="0" applyFont="1" applyFill="1" applyBorder="1" applyAlignment="1">
      <alignment horizontal="left" vertical="top"/>
    </xf>
    <xf numFmtId="0" fontId="45" fillId="2" borderId="8" xfId="0" applyFont="1" applyFill="1" applyBorder="1" applyAlignment="1">
      <alignment horizontal="left" vertical="top"/>
    </xf>
    <xf numFmtId="0" fontId="45" fillId="2" borderId="6" xfId="0" applyFont="1" applyFill="1" applyBorder="1" applyAlignment="1">
      <alignment horizontal="left" vertical="top"/>
    </xf>
    <xf numFmtId="0" fontId="45" fillId="2" borderId="7" xfId="0" applyFont="1" applyFill="1" applyBorder="1" applyAlignment="1">
      <alignment horizontal="left" vertical="top"/>
    </xf>
    <xf numFmtId="0" fontId="17" fillId="2" borderId="1" xfId="0" applyFont="1" applyFill="1" applyBorder="1" applyAlignment="1">
      <alignment horizontal="left" vertical="top" wrapText="1"/>
    </xf>
    <xf numFmtId="0" fontId="17" fillId="2" borderId="2" xfId="0" applyFont="1" applyFill="1" applyBorder="1" applyAlignment="1">
      <alignment horizontal="left" vertical="top" wrapText="1"/>
    </xf>
    <xf numFmtId="0" fontId="17" fillId="2" borderId="3" xfId="0"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0" xfId="0" applyFont="1" applyFill="1" applyAlignment="1">
      <alignment horizontal="left" vertical="top" wrapText="1"/>
    </xf>
    <xf numFmtId="0" fontId="17" fillId="2" borderId="5" xfId="0" applyFont="1" applyFill="1" applyBorder="1" applyAlignment="1">
      <alignment horizontal="left" vertical="top" wrapText="1"/>
    </xf>
    <xf numFmtId="0" fontId="17" fillId="2" borderId="8"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7" xfId="0" applyFont="1" applyFill="1" applyBorder="1" applyAlignment="1">
      <alignment horizontal="left" vertical="top" wrapText="1"/>
    </xf>
    <xf numFmtId="176" fontId="45" fillId="2" borderId="9" xfId="0" applyNumberFormat="1" applyFont="1" applyFill="1" applyBorder="1" applyAlignment="1">
      <alignment horizontal="center" vertical="center"/>
    </xf>
    <xf numFmtId="176" fontId="45" fillId="2" borderId="10" xfId="0" applyNumberFormat="1" applyFont="1" applyFill="1" applyBorder="1" applyAlignment="1">
      <alignment horizontal="center" vertical="center"/>
    </xf>
    <xf numFmtId="176" fontId="45" fillId="2" borderId="11" xfId="0" applyNumberFormat="1" applyFont="1" applyFill="1" applyBorder="1" applyAlignment="1">
      <alignment horizontal="center" vertical="center"/>
    </xf>
    <xf numFmtId="176" fontId="45" fillId="2" borderId="9" xfId="0" applyNumberFormat="1" applyFont="1" applyFill="1" applyBorder="1" applyAlignment="1">
      <alignment horizontal="right" vertical="center"/>
    </xf>
    <xf numFmtId="176" fontId="45" fillId="2" borderId="10" xfId="0" applyNumberFormat="1" applyFont="1" applyFill="1" applyBorder="1" applyAlignment="1">
      <alignment horizontal="right" vertical="center"/>
    </xf>
    <xf numFmtId="176" fontId="45" fillId="2" borderId="11" xfId="0" applyNumberFormat="1" applyFont="1" applyFill="1" applyBorder="1" applyAlignment="1">
      <alignment horizontal="right" vertical="center"/>
    </xf>
    <xf numFmtId="0" fontId="15" fillId="2" borderId="6" xfId="0" applyFont="1" applyFill="1" applyBorder="1" applyAlignment="1" applyProtection="1">
      <alignment horizontal="right" vertical="center" wrapText="1"/>
      <protection locked="0"/>
    </xf>
    <xf numFmtId="49" fontId="15" fillId="2" borderId="0" xfId="0" applyNumberFormat="1" applyFont="1" applyFill="1" applyAlignment="1" applyProtection="1">
      <alignment horizontal="center" vertical="center"/>
      <protection locked="0"/>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0" xfId="0" applyFont="1" applyAlignment="1">
      <alignment horizontal="center" vertical="center" wrapText="1"/>
    </xf>
    <xf numFmtId="0" fontId="26" fillId="0" borderId="5"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67" fillId="0" borderId="1" xfId="0" applyFont="1" applyBorder="1" applyAlignment="1">
      <alignment horizontal="center" vertical="center" wrapText="1" shrinkToFit="1"/>
    </xf>
    <xf numFmtId="0" fontId="67" fillId="0" borderId="2" xfId="0" applyFont="1" applyBorder="1" applyAlignment="1">
      <alignment horizontal="center" vertical="center" wrapText="1" shrinkToFit="1"/>
    </xf>
    <xf numFmtId="0" fontId="67" fillId="0" borderId="3" xfId="0" applyFont="1" applyBorder="1" applyAlignment="1">
      <alignment horizontal="center" vertical="center" wrapText="1" shrinkToFit="1"/>
    </xf>
    <xf numFmtId="0" fontId="67" fillId="0" borderId="4" xfId="0" applyFont="1" applyBorder="1" applyAlignment="1">
      <alignment horizontal="center" vertical="center" wrapText="1" shrinkToFit="1"/>
    </xf>
    <xf numFmtId="0" fontId="67" fillId="0" borderId="0" xfId="0" applyFont="1" applyAlignment="1">
      <alignment horizontal="center" vertical="center" wrapText="1" shrinkToFit="1"/>
    </xf>
    <xf numFmtId="0" fontId="67" fillId="0" borderId="5" xfId="0" applyFont="1" applyBorder="1" applyAlignment="1">
      <alignment horizontal="center" vertical="center" wrapText="1" shrinkToFit="1"/>
    </xf>
    <xf numFmtId="0" fontId="67" fillId="0" borderId="8" xfId="0" applyFont="1" applyBorder="1" applyAlignment="1">
      <alignment horizontal="center" vertical="center" wrapText="1" shrinkToFit="1"/>
    </xf>
    <xf numFmtId="0" fontId="67" fillId="0" borderId="6" xfId="0" applyFont="1" applyBorder="1" applyAlignment="1">
      <alignment horizontal="center" vertical="center" wrapText="1" shrinkToFit="1"/>
    </xf>
    <xf numFmtId="0" fontId="67" fillId="0" borderId="7" xfId="0" applyFont="1" applyBorder="1" applyAlignment="1">
      <alignment horizontal="center" vertical="center" wrapText="1" shrinkToFit="1"/>
    </xf>
    <xf numFmtId="0" fontId="46" fillId="2" borderId="0" xfId="0" applyFont="1" applyFill="1" applyAlignment="1" applyProtection="1">
      <alignment horizontal="center" vertical="center"/>
      <protection locked="0"/>
    </xf>
    <xf numFmtId="0" fontId="45" fillId="2" borderId="1" xfId="0" applyFont="1" applyFill="1" applyBorder="1" applyAlignment="1" applyProtection="1">
      <alignment horizontal="center" vertical="center" wrapText="1"/>
      <protection locked="0"/>
    </xf>
    <xf numFmtId="0" fontId="45" fillId="2" borderId="2" xfId="0" applyFont="1" applyFill="1" applyBorder="1" applyAlignment="1" applyProtection="1">
      <alignment horizontal="center" vertical="center" wrapText="1"/>
      <protection locked="0"/>
    </xf>
    <xf numFmtId="0" fontId="45" fillId="2" borderId="3" xfId="0" applyFont="1" applyFill="1" applyBorder="1" applyAlignment="1" applyProtection="1">
      <alignment horizontal="center" vertical="center" wrapText="1"/>
      <protection locked="0"/>
    </xf>
    <xf numFmtId="0" fontId="45" fillId="2" borderId="4" xfId="0" applyFont="1" applyFill="1" applyBorder="1" applyAlignment="1" applyProtection="1">
      <alignment horizontal="center" vertical="center" wrapText="1"/>
      <protection locked="0"/>
    </xf>
    <xf numFmtId="0" fontId="45" fillId="2" borderId="0" xfId="0" applyFont="1" applyFill="1" applyAlignment="1" applyProtection="1">
      <alignment horizontal="center" vertical="center" wrapText="1"/>
      <protection locked="0"/>
    </xf>
    <xf numFmtId="0" fontId="45" fillId="2" borderId="5" xfId="0" applyFont="1" applyFill="1" applyBorder="1" applyAlignment="1" applyProtection="1">
      <alignment horizontal="center" vertical="center" wrapText="1"/>
      <protection locked="0"/>
    </xf>
    <xf numFmtId="0" fontId="45" fillId="2" borderId="8" xfId="0" applyFont="1" applyFill="1" applyBorder="1" applyAlignment="1" applyProtection="1">
      <alignment horizontal="center" vertical="center" wrapText="1"/>
      <protection locked="0"/>
    </xf>
    <xf numFmtId="0" fontId="45" fillId="2" borderId="6" xfId="0" applyFont="1" applyFill="1" applyBorder="1" applyAlignment="1" applyProtection="1">
      <alignment horizontal="center" vertical="center" wrapText="1"/>
      <protection locked="0"/>
    </xf>
    <xf numFmtId="0" fontId="45" fillId="2" borderId="7" xfId="0" applyFont="1" applyFill="1" applyBorder="1" applyAlignment="1" applyProtection="1">
      <alignment horizontal="center" vertical="center" wrapText="1"/>
      <protection locked="0"/>
    </xf>
    <xf numFmtId="0" fontId="45" fillId="2" borderId="4" xfId="0" applyFont="1" applyFill="1" applyBorder="1" applyAlignment="1">
      <alignment vertical="top" wrapText="1"/>
    </xf>
    <xf numFmtId="0" fontId="45" fillId="2" borderId="0" xfId="0" applyFont="1" applyFill="1" applyAlignment="1">
      <alignment vertical="top" wrapText="1"/>
    </xf>
    <xf numFmtId="0" fontId="45" fillId="2" borderId="5" xfId="0" applyFont="1" applyFill="1" applyBorder="1" applyAlignment="1">
      <alignment vertical="top" wrapText="1"/>
    </xf>
    <xf numFmtId="0" fontId="45" fillId="2" borderId="8" xfId="0" applyFont="1" applyFill="1" applyBorder="1" applyAlignment="1">
      <alignment vertical="top" wrapText="1"/>
    </xf>
    <xf numFmtId="0" fontId="45" fillId="2" borderId="6" xfId="0" applyFont="1" applyFill="1" applyBorder="1" applyAlignment="1">
      <alignment vertical="top" wrapText="1"/>
    </xf>
    <xf numFmtId="0" fontId="45" fillId="2" borderId="7" xfId="0" applyFont="1" applyFill="1" applyBorder="1" applyAlignment="1">
      <alignment vertical="top" wrapText="1"/>
    </xf>
    <xf numFmtId="0" fontId="16" fillId="2" borderId="4" xfId="0" applyFont="1" applyFill="1" applyBorder="1" applyAlignment="1">
      <alignment horizontal="left" vertical="top" wrapText="1"/>
    </xf>
    <xf numFmtId="0" fontId="64" fillId="2" borderId="0" xfId="0" applyFont="1" applyFill="1" applyAlignment="1">
      <alignment horizontal="left" vertical="top" wrapText="1"/>
    </xf>
    <xf numFmtId="0" fontId="64" fillId="2" borderId="5" xfId="0" applyFont="1" applyFill="1" applyBorder="1" applyAlignment="1">
      <alignment horizontal="left" vertical="top" wrapText="1"/>
    </xf>
    <xf numFmtId="0" fontId="64" fillId="2" borderId="4" xfId="0" applyFont="1" applyFill="1" applyBorder="1" applyAlignment="1">
      <alignment horizontal="left" vertical="top" wrapText="1"/>
    </xf>
    <xf numFmtId="0" fontId="64" fillId="2" borderId="8" xfId="0" applyFont="1" applyFill="1" applyBorder="1" applyAlignment="1">
      <alignment horizontal="left" vertical="top" wrapText="1"/>
    </xf>
    <xf numFmtId="0" fontId="64" fillId="2" borderId="6" xfId="0" applyFont="1" applyFill="1" applyBorder="1" applyAlignment="1">
      <alignment horizontal="left" vertical="top" wrapText="1"/>
    </xf>
    <xf numFmtId="0" fontId="64" fillId="2" borderId="7" xfId="0" applyFont="1" applyFill="1" applyBorder="1" applyAlignment="1">
      <alignment horizontal="left" vertical="top" wrapText="1"/>
    </xf>
    <xf numFmtId="0" fontId="31" fillId="2" borderId="6" xfId="0" applyFont="1" applyFill="1" applyBorder="1" applyAlignment="1" applyProtection="1">
      <alignment horizontal="left" vertical="center" wrapText="1"/>
      <protection locked="0"/>
    </xf>
    <xf numFmtId="0" fontId="31" fillId="0" borderId="48" xfId="0" applyFont="1" applyBorder="1" applyAlignment="1" applyProtection="1">
      <alignment horizontal="center" vertical="center"/>
      <protection locked="0"/>
    </xf>
    <xf numFmtId="0" fontId="31" fillId="0" borderId="49" xfId="0" applyFont="1" applyBorder="1" applyAlignment="1" applyProtection="1">
      <alignment horizontal="center" vertical="center"/>
      <protection locked="0"/>
    </xf>
    <xf numFmtId="0" fontId="31" fillId="0" borderId="48" xfId="0" applyFont="1" applyBorder="1" applyAlignment="1" applyProtection="1">
      <alignment horizontal="left" vertical="center" wrapText="1"/>
      <protection locked="0"/>
    </xf>
    <xf numFmtId="0" fontId="31" fillId="0" borderId="50" xfId="0" applyFont="1" applyBorder="1" applyAlignment="1" applyProtection="1">
      <alignment horizontal="left" vertical="center" wrapText="1"/>
      <protection locked="0"/>
    </xf>
    <xf numFmtId="0" fontId="31" fillId="0" borderId="49" xfId="0" applyFont="1" applyBorder="1" applyAlignment="1" applyProtection="1">
      <alignment horizontal="left" vertical="center" wrapText="1"/>
      <protection locked="0"/>
    </xf>
    <xf numFmtId="0" fontId="36" fillId="0" borderId="10" xfId="0" applyFont="1" applyBorder="1" applyAlignment="1">
      <alignment horizontal="center" vertical="center" wrapText="1"/>
    </xf>
    <xf numFmtId="0" fontId="29" fillId="3" borderId="10" xfId="0" applyFont="1" applyFill="1" applyBorder="1" applyAlignment="1">
      <alignment horizontal="left" vertical="center" wrapText="1"/>
    </xf>
    <xf numFmtId="0" fontId="31" fillId="3" borderId="10" xfId="0" applyFont="1" applyFill="1" applyBorder="1" applyAlignment="1">
      <alignment horizontal="left" vertical="center" wrapText="1"/>
    </xf>
    <xf numFmtId="0" fontId="29" fillId="3" borderId="6" xfId="0" applyFont="1" applyFill="1" applyBorder="1" applyAlignment="1">
      <alignment horizontal="left" vertical="center" wrapText="1"/>
    </xf>
    <xf numFmtId="0" fontId="28" fillId="0" borderId="0" xfId="0" applyFont="1" applyAlignment="1">
      <alignment horizontal="left" vertical="center" wrapText="1"/>
    </xf>
    <xf numFmtId="0" fontId="31" fillId="0" borderId="6" xfId="0" applyFont="1" applyBorder="1" applyAlignment="1">
      <alignment horizontal="left" vertical="center"/>
    </xf>
    <xf numFmtId="0" fontId="29" fillId="0" borderId="6" xfId="0" applyFont="1" applyBorder="1" applyAlignment="1">
      <alignment horizontal="left" vertical="center" wrapText="1"/>
    </xf>
    <xf numFmtId="0" fontId="19" fillId="2" borderId="6" xfId="0" applyFont="1" applyFill="1" applyBorder="1" applyAlignment="1">
      <alignment horizontal="center" vertical="center"/>
    </xf>
    <xf numFmtId="180" fontId="19" fillId="2" borderId="26" xfId="0" applyNumberFormat="1" applyFont="1" applyFill="1" applyBorder="1" applyAlignment="1">
      <alignment vertical="top" wrapText="1"/>
    </xf>
    <xf numFmtId="180" fontId="19" fillId="2" borderId="27" xfId="0" applyNumberFormat="1" applyFont="1" applyFill="1" applyBorder="1" applyAlignment="1">
      <alignment vertical="top" wrapText="1"/>
    </xf>
    <xf numFmtId="180" fontId="19" fillId="2" borderId="28" xfId="0" applyNumberFormat="1" applyFont="1" applyFill="1" applyBorder="1" applyAlignment="1">
      <alignment vertical="top" wrapText="1"/>
    </xf>
    <xf numFmtId="0" fontId="19" fillId="6" borderId="9" xfId="0" applyFont="1" applyFill="1" applyBorder="1" applyAlignment="1">
      <alignment horizontal="center" vertical="center" wrapText="1"/>
    </xf>
    <xf numFmtId="0" fontId="19" fillId="6" borderId="11" xfId="0" applyFont="1" applyFill="1" applyBorder="1" applyAlignment="1">
      <alignment horizontal="center" vertical="center" wrapText="1"/>
    </xf>
    <xf numFmtId="0" fontId="19" fillId="6" borderId="17" xfId="0" applyFont="1" applyFill="1" applyBorder="1" applyAlignment="1">
      <alignment horizontal="center" vertical="center" wrapText="1"/>
    </xf>
    <xf numFmtId="0" fontId="10" fillId="2" borderId="6" xfId="0" applyFont="1" applyFill="1" applyBorder="1" applyAlignment="1">
      <alignment horizontal="center" vertical="center"/>
    </xf>
    <xf numFmtId="0" fontId="19" fillId="6" borderId="26" xfId="0" applyFont="1" applyFill="1" applyBorder="1" applyAlignment="1">
      <alignment vertical="top" wrapText="1"/>
    </xf>
    <xf numFmtId="0" fontId="19" fillId="6" borderId="27" xfId="0" applyFont="1" applyFill="1" applyBorder="1" applyAlignment="1">
      <alignment vertical="top" wrapText="1"/>
    </xf>
    <xf numFmtId="0" fontId="19" fillId="6" borderId="28" xfId="0" applyFont="1" applyFill="1" applyBorder="1" applyAlignment="1">
      <alignment vertical="top" wrapText="1"/>
    </xf>
    <xf numFmtId="179" fontId="19" fillId="6" borderId="26" xfId="0" applyNumberFormat="1" applyFont="1" applyFill="1" applyBorder="1" applyAlignment="1">
      <alignment vertical="top"/>
    </xf>
    <xf numFmtId="179" fontId="19" fillId="6" borderId="27" xfId="0" applyNumberFormat="1" applyFont="1" applyFill="1" applyBorder="1" applyAlignment="1">
      <alignment vertical="top"/>
    </xf>
    <xf numFmtId="179" fontId="19" fillId="6" borderId="28" xfId="0" applyNumberFormat="1" applyFont="1" applyFill="1" applyBorder="1" applyAlignment="1">
      <alignment vertical="top"/>
    </xf>
    <xf numFmtId="182" fontId="19" fillId="6" borderId="26" xfId="0" applyNumberFormat="1" applyFont="1" applyFill="1" applyBorder="1" applyAlignment="1">
      <alignment vertical="top"/>
    </xf>
    <xf numFmtId="182" fontId="19" fillId="6" borderId="27" xfId="0" applyNumberFormat="1" applyFont="1" applyFill="1" applyBorder="1" applyAlignment="1">
      <alignment vertical="top"/>
    </xf>
    <xf numFmtId="182" fontId="19" fillId="6" borderId="28" xfId="0" applyNumberFormat="1" applyFont="1" applyFill="1" applyBorder="1" applyAlignment="1">
      <alignment vertical="top"/>
    </xf>
    <xf numFmtId="0" fontId="7" fillId="2" borderId="17" xfId="5" applyFont="1" applyFill="1" applyBorder="1" applyAlignment="1">
      <alignment horizontal="center" vertical="center"/>
    </xf>
  </cellXfs>
  <cellStyles count="10">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桁区切り 4" xfId="9" xr:uid="{AE8E3A58-D9CC-4B10-B906-3E473036805B}"/>
    <cellStyle name="標準" xfId="0" builtinId="0"/>
    <cellStyle name="標準 2" xfId="5" xr:uid="{00000000-0005-0000-0000-000005000000}"/>
    <cellStyle name="標準 2 2" xfId="6" xr:uid="{00000000-0005-0000-0000-000006000000}"/>
    <cellStyle name="標準 3" xfId="7" xr:uid="{00000000-0005-0000-0000-000007000000}"/>
    <cellStyle name="標準 4" xfId="8" xr:uid="{CDA4BD01-1A3C-4ECD-8B5F-18A38CA48E5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438150</xdr:colOff>
          <xdr:row>17</xdr:row>
          <xdr:rowOff>228600</xdr:rowOff>
        </xdr:from>
        <xdr:to>
          <xdr:col>1</xdr:col>
          <xdr:colOff>371475</xdr:colOff>
          <xdr:row>18</xdr:row>
          <xdr:rowOff>228600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18</xdr:row>
          <xdr:rowOff>228600</xdr:rowOff>
        </xdr:from>
        <xdr:to>
          <xdr:col>1</xdr:col>
          <xdr:colOff>371475</xdr:colOff>
          <xdr:row>19</xdr:row>
          <xdr:rowOff>228600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18</xdr:row>
          <xdr:rowOff>228600</xdr:rowOff>
        </xdr:from>
        <xdr:to>
          <xdr:col>1</xdr:col>
          <xdr:colOff>371475</xdr:colOff>
          <xdr:row>19</xdr:row>
          <xdr:rowOff>228600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0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19</xdr:row>
          <xdr:rowOff>228600</xdr:rowOff>
        </xdr:from>
        <xdr:to>
          <xdr:col>1</xdr:col>
          <xdr:colOff>371475</xdr:colOff>
          <xdr:row>20</xdr:row>
          <xdr:rowOff>228600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0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19</xdr:row>
          <xdr:rowOff>228600</xdr:rowOff>
        </xdr:from>
        <xdr:to>
          <xdr:col>1</xdr:col>
          <xdr:colOff>371475</xdr:colOff>
          <xdr:row>20</xdr:row>
          <xdr:rowOff>228600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0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20</xdr:row>
          <xdr:rowOff>228600</xdr:rowOff>
        </xdr:from>
        <xdr:to>
          <xdr:col>1</xdr:col>
          <xdr:colOff>371475</xdr:colOff>
          <xdr:row>21</xdr:row>
          <xdr:rowOff>228600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0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20</xdr:row>
          <xdr:rowOff>228600</xdr:rowOff>
        </xdr:from>
        <xdr:to>
          <xdr:col>1</xdr:col>
          <xdr:colOff>371475</xdr:colOff>
          <xdr:row>21</xdr:row>
          <xdr:rowOff>228600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0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18</xdr:row>
          <xdr:rowOff>228600</xdr:rowOff>
        </xdr:from>
        <xdr:to>
          <xdr:col>1</xdr:col>
          <xdr:colOff>371475</xdr:colOff>
          <xdr:row>19</xdr:row>
          <xdr:rowOff>228600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0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19</xdr:row>
          <xdr:rowOff>228600</xdr:rowOff>
        </xdr:from>
        <xdr:to>
          <xdr:col>1</xdr:col>
          <xdr:colOff>371475</xdr:colOff>
          <xdr:row>20</xdr:row>
          <xdr:rowOff>228600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0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19</xdr:row>
          <xdr:rowOff>228600</xdr:rowOff>
        </xdr:from>
        <xdr:to>
          <xdr:col>1</xdr:col>
          <xdr:colOff>371475</xdr:colOff>
          <xdr:row>20</xdr:row>
          <xdr:rowOff>228600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0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19</xdr:row>
          <xdr:rowOff>228600</xdr:rowOff>
        </xdr:from>
        <xdr:to>
          <xdr:col>1</xdr:col>
          <xdr:colOff>371475</xdr:colOff>
          <xdr:row>20</xdr:row>
          <xdr:rowOff>228600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0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20</xdr:row>
          <xdr:rowOff>228600</xdr:rowOff>
        </xdr:from>
        <xdr:to>
          <xdr:col>1</xdr:col>
          <xdr:colOff>371475</xdr:colOff>
          <xdr:row>21</xdr:row>
          <xdr:rowOff>228600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0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20</xdr:row>
          <xdr:rowOff>228600</xdr:rowOff>
        </xdr:from>
        <xdr:to>
          <xdr:col>1</xdr:col>
          <xdr:colOff>371475</xdr:colOff>
          <xdr:row>21</xdr:row>
          <xdr:rowOff>228600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0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20</xdr:row>
          <xdr:rowOff>228600</xdr:rowOff>
        </xdr:from>
        <xdr:to>
          <xdr:col>1</xdr:col>
          <xdr:colOff>371475</xdr:colOff>
          <xdr:row>21</xdr:row>
          <xdr:rowOff>228600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0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21</xdr:row>
          <xdr:rowOff>228600</xdr:rowOff>
        </xdr:from>
        <xdr:to>
          <xdr:col>1</xdr:col>
          <xdr:colOff>371475</xdr:colOff>
          <xdr:row>22</xdr:row>
          <xdr:rowOff>228600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0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22</xdr:row>
          <xdr:rowOff>228600</xdr:rowOff>
        </xdr:from>
        <xdr:to>
          <xdr:col>1</xdr:col>
          <xdr:colOff>371475</xdr:colOff>
          <xdr:row>23</xdr:row>
          <xdr:rowOff>228600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0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22</xdr:row>
          <xdr:rowOff>228600</xdr:rowOff>
        </xdr:from>
        <xdr:to>
          <xdr:col>1</xdr:col>
          <xdr:colOff>371475</xdr:colOff>
          <xdr:row>23</xdr:row>
          <xdr:rowOff>228600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0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22</xdr:row>
          <xdr:rowOff>228600</xdr:rowOff>
        </xdr:from>
        <xdr:to>
          <xdr:col>1</xdr:col>
          <xdr:colOff>371475</xdr:colOff>
          <xdr:row>23</xdr:row>
          <xdr:rowOff>228600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0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141328</xdr:colOff>
      <xdr:row>6</xdr:row>
      <xdr:rowOff>25400</xdr:rowOff>
    </xdr:from>
    <xdr:to>
      <xdr:col>16</xdr:col>
      <xdr:colOff>236552</xdr:colOff>
      <xdr:row>18</xdr:row>
      <xdr:rowOff>80664</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2522578" y="1733550"/>
          <a:ext cx="3441674" cy="270956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158750</xdr:colOff>
      <xdr:row>24</xdr:row>
      <xdr:rowOff>2720</xdr:rowOff>
    </xdr:from>
    <xdr:to>
      <xdr:col>16</xdr:col>
      <xdr:colOff>241994</xdr:colOff>
      <xdr:row>36</xdr:row>
      <xdr:rowOff>50965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540000" y="5393870"/>
          <a:ext cx="3429694" cy="278509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ser\Desktop\&#27665;&#38291;&#24314;&#31689;&#29289;_&#27096;&#24335;\&#27096;&#24335;&#65297;&#21450;&#12403;&#21029;&#32025;1&#21029;&#32025;2&#12288;&#27665;&#38291;.xlsx" TargetMode="External"/><Relationship Id="rId1" Type="http://schemas.openxmlformats.org/officeDocument/2006/relationships/externalLinkPath" Target="file:///C:\Users\user\Desktop\&#27665;&#38291;&#24314;&#31689;&#29289;_&#27096;&#24335;\&#27096;&#24335;&#65297;&#21450;&#12403;&#21029;&#32025;1&#21029;&#32025;2&#12288;&#27665;&#382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交付申請書"/>
      <sheetName val="別紙1"/>
      <sheetName val="別紙2"/>
      <sheetName val="換算係数"/>
    </sheetNames>
    <sheetDataSet>
      <sheetData sheetId="0"/>
      <sheetData sheetId="1" refreshError="1"/>
      <sheetData sheetId="2">
        <row r="16">
          <cell r="AA16">
            <v>0</v>
          </cell>
        </row>
      </sheetData>
      <sheetData sheetId="3">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0CEF5-1985-474D-BD4A-3ECE9CA67AB7}">
  <sheetPr codeName="Sheet1"/>
  <dimension ref="A1:Q50"/>
  <sheetViews>
    <sheetView tabSelected="1" view="pageBreakPreview" zoomScaleNormal="100" zoomScaleSheetLayoutView="100" workbookViewId="0">
      <selection activeCell="H7" sqref="H7"/>
    </sheetView>
  </sheetViews>
  <sheetFormatPr defaultRowHeight="18.75"/>
  <cols>
    <col min="1" max="5" width="9" style="237"/>
    <col min="6" max="6" width="9.5" style="237" bestFit="1" customWidth="1"/>
    <col min="7" max="16384" width="9" style="237"/>
  </cols>
  <sheetData>
    <row r="1" spans="1:17">
      <c r="A1" s="237" t="s">
        <v>318</v>
      </c>
      <c r="J1" s="243" t="s">
        <v>350</v>
      </c>
    </row>
    <row r="2" spans="1:17">
      <c r="H2" s="242" t="s">
        <v>343</v>
      </c>
      <c r="I2" s="283"/>
      <c r="J2" s="284"/>
    </row>
    <row r="3" spans="1:17">
      <c r="I3" s="292" t="s">
        <v>319</v>
      </c>
      <c r="J3" s="292"/>
    </row>
    <row r="4" spans="1:17">
      <c r="I4" s="274" t="s">
        <v>320</v>
      </c>
      <c r="J4" s="274"/>
    </row>
    <row r="6" spans="1:17">
      <c r="A6" s="237" t="s">
        <v>321</v>
      </c>
    </row>
    <row r="7" spans="1:17">
      <c r="A7" s="237" t="s">
        <v>322</v>
      </c>
    </row>
    <row r="9" spans="1:17">
      <c r="C9" s="237" t="s">
        <v>323</v>
      </c>
      <c r="D9" s="237" t="s">
        <v>324</v>
      </c>
      <c r="F9" s="275" t="s">
        <v>403</v>
      </c>
      <c r="G9" s="276"/>
      <c r="H9" s="276"/>
      <c r="I9" s="276"/>
      <c r="J9" s="276"/>
    </row>
    <row r="10" spans="1:17">
      <c r="D10" s="237" t="s">
        <v>325</v>
      </c>
      <c r="F10" s="277" t="s">
        <v>403</v>
      </c>
      <c r="G10" s="278"/>
      <c r="H10" s="278"/>
      <c r="I10" s="278"/>
      <c r="J10" s="278"/>
    </row>
    <row r="11" spans="1:17">
      <c r="D11" s="237" t="s">
        <v>326</v>
      </c>
      <c r="F11" s="275" t="s">
        <v>403</v>
      </c>
      <c r="G11" s="276"/>
      <c r="H11" s="276"/>
      <c r="I11" s="276"/>
      <c r="J11" s="276"/>
    </row>
    <row r="13" spans="1:17" s="238" customFormat="1" ht="70.900000000000006" customHeight="1">
      <c r="A13" s="279" t="s">
        <v>353</v>
      </c>
      <c r="B13" s="280"/>
      <c r="C13" s="280"/>
      <c r="D13" s="280"/>
      <c r="E13" s="280"/>
      <c r="F13" s="280"/>
      <c r="G13" s="280"/>
      <c r="H13" s="280"/>
      <c r="I13" s="280"/>
      <c r="J13" s="280"/>
    </row>
    <row r="14" spans="1:17">
      <c r="Q14" s="237" t="s">
        <v>327</v>
      </c>
    </row>
    <row r="15" spans="1:17" ht="124.15" customHeight="1">
      <c r="A15" s="287" t="s">
        <v>356</v>
      </c>
      <c r="B15" s="282"/>
      <c r="C15" s="282"/>
      <c r="D15" s="282"/>
      <c r="E15" s="282"/>
      <c r="F15" s="282"/>
      <c r="G15" s="282"/>
      <c r="H15" s="282"/>
      <c r="I15" s="282"/>
      <c r="J15" s="282"/>
    </row>
    <row r="16" spans="1:17">
      <c r="A16" s="288" t="s">
        <v>328</v>
      </c>
      <c r="B16" s="288"/>
      <c r="C16" s="288"/>
      <c r="D16" s="288"/>
      <c r="E16" s="288"/>
      <c r="F16" s="288"/>
      <c r="G16" s="288"/>
      <c r="H16" s="288"/>
      <c r="I16" s="288"/>
      <c r="J16" s="288"/>
    </row>
    <row r="18" spans="1:10">
      <c r="A18" s="239" t="s">
        <v>344</v>
      </c>
    </row>
    <row r="19" spans="1:10">
      <c r="B19" s="289" t="s">
        <v>351</v>
      </c>
      <c r="C19" s="286"/>
      <c r="D19" s="286"/>
      <c r="E19" s="286"/>
      <c r="F19" s="286"/>
      <c r="G19" s="286"/>
      <c r="H19" s="286"/>
      <c r="I19" s="286"/>
      <c r="J19" s="286"/>
    </row>
    <row r="20" spans="1:10">
      <c r="B20" s="285" t="s">
        <v>352</v>
      </c>
      <c r="C20" s="286"/>
      <c r="D20" s="286"/>
      <c r="E20" s="286"/>
      <c r="F20" s="286"/>
      <c r="G20" s="286"/>
      <c r="H20" s="286"/>
      <c r="I20" s="286"/>
      <c r="J20" s="286"/>
    </row>
    <row r="21" spans="1:10">
      <c r="B21" s="285" t="s">
        <v>355</v>
      </c>
      <c r="C21" s="286"/>
      <c r="D21" s="286"/>
      <c r="E21" s="286"/>
      <c r="F21" s="286"/>
      <c r="G21" s="286"/>
      <c r="H21" s="286"/>
      <c r="I21" s="286"/>
      <c r="J21" s="286"/>
    </row>
    <row r="22" spans="1:10">
      <c r="B22" s="285" t="s">
        <v>345</v>
      </c>
      <c r="C22" s="286"/>
      <c r="D22" s="286"/>
      <c r="E22" s="286"/>
      <c r="F22" s="286"/>
      <c r="G22" s="286"/>
      <c r="H22" s="286"/>
      <c r="I22" s="286"/>
      <c r="J22" s="286"/>
    </row>
    <row r="23" spans="1:10">
      <c r="B23" s="285" t="s">
        <v>354</v>
      </c>
      <c r="C23" s="286"/>
      <c r="D23" s="286"/>
      <c r="E23" s="286"/>
      <c r="F23" s="286"/>
      <c r="G23" s="286"/>
      <c r="H23" s="286"/>
      <c r="I23" s="286"/>
      <c r="J23" s="286"/>
    </row>
    <row r="24" spans="1:10">
      <c r="B24" s="285" t="s">
        <v>346</v>
      </c>
      <c r="C24" s="286"/>
      <c r="D24" s="286"/>
      <c r="E24" s="286"/>
      <c r="F24" s="286"/>
      <c r="G24" s="286"/>
      <c r="H24" s="286"/>
      <c r="I24" s="286"/>
      <c r="J24" s="286"/>
    </row>
    <row r="26" spans="1:10">
      <c r="A26" s="237" t="s">
        <v>329</v>
      </c>
    </row>
    <row r="27" spans="1:10">
      <c r="B27" s="237" t="s">
        <v>330</v>
      </c>
    </row>
    <row r="29" spans="1:10">
      <c r="A29" s="237" t="s">
        <v>331</v>
      </c>
      <c r="D29" s="290">
        <f>IF('別紙2-1'!AA17=0,'別紙2-2 '!AE16,'別紙2-1'!AA17)</f>
        <v>0</v>
      </c>
      <c r="E29" s="290"/>
      <c r="F29" s="240" t="s">
        <v>349</v>
      </c>
    </row>
    <row r="30" spans="1:10">
      <c r="A30" s="237" t="s">
        <v>332</v>
      </c>
      <c r="F30" s="241">
        <v>0</v>
      </c>
      <c r="G30" s="238" t="s">
        <v>333</v>
      </c>
    </row>
    <row r="32" spans="1:10">
      <c r="A32" s="237" t="s">
        <v>334</v>
      </c>
    </row>
    <row r="33" spans="1:10">
      <c r="B33" s="237" t="s">
        <v>347</v>
      </c>
    </row>
    <row r="36" spans="1:10">
      <c r="A36" s="237" t="s">
        <v>335</v>
      </c>
    </row>
    <row r="37" spans="1:10">
      <c r="B37" s="237" t="s">
        <v>336</v>
      </c>
      <c r="D37" s="291"/>
      <c r="E37" s="291"/>
    </row>
    <row r="39" spans="1:10">
      <c r="A39" s="237" t="s">
        <v>337</v>
      </c>
    </row>
    <row r="45" spans="1:10">
      <c r="A45" s="237" t="s">
        <v>338</v>
      </c>
    </row>
    <row r="46" spans="1:10">
      <c r="A46" s="237" t="s">
        <v>339</v>
      </c>
      <c r="F46" s="281"/>
      <c r="G46" s="281"/>
      <c r="H46" s="281"/>
      <c r="I46" s="281"/>
      <c r="J46" s="281"/>
    </row>
    <row r="47" spans="1:10">
      <c r="A47" s="237" t="s">
        <v>340</v>
      </c>
      <c r="F47" s="281"/>
      <c r="G47" s="281"/>
      <c r="H47" s="281"/>
      <c r="I47" s="281"/>
      <c r="J47" s="281"/>
    </row>
    <row r="48" spans="1:10">
      <c r="A48" s="237" t="s">
        <v>341</v>
      </c>
      <c r="F48" s="281"/>
      <c r="G48" s="281"/>
      <c r="H48" s="281"/>
      <c r="I48" s="281"/>
      <c r="J48" s="281"/>
    </row>
    <row r="50" spans="1:10" ht="316.14999999999998" customHeight="1">
      <c r="A50" s="282" t="s">
        <v>342</v>
      </c>
      <c r="B50" s="282"/>
      <c r="C50" s="282"/>
      <c r="D50" s="282"/>
      <c r="E50" s="282"/>
      <c r="F50" s="282"/>
      <c r="G50" s="282"/>
      <c r="H50" s="282"/>
      <c r="I50" s="282"/>
      <c r="J50" s="282"/>
    </row>
  </sheetData>
  <mergeCells count="21">
    <mergeCell ref="F46:J46"/>
    <mergeCell ref="F47:J47"/>
    <mergeCell ref="F48:J48"/>
    <mergeCell ref="A50:J50"/>
    <mergeCell ref="I2:J2"/>
    <mergeCell ref="B21:J21"/>
    <mergeCell ref="B22:J22"/>
    <mergeCell ref="B23:J23"/>
    <mergeCell ref="B24:J24"/>
    <mergeCell ref="A15:J15"/>
    <mergeCell ref="A16:J16"/>
    <mergeCell ref="B19:J19"/>
    <mergeCell ref="B20:J20"/>
    <mergeCell ref="D29:E29"/>
    <mergeCell ref="D37:E37"/>
    <mergeCell ref="I3:J3"/>
    <mergeCell ref="I4:J4"/>
    <mergeCell ref="F9:J9"/>
    <mergeCell ref="F10:J10"/>
    <mergeCell ref="F11:J11"/>
    <mergeCell ref="A13:J13"/>
  </mergeCells>
  <phoneticPr fontId="30"/>
  <pageMargins left="1.0236220472440944" right="0.23622047244094491" top="0.74803149606299213" bottom="0.35433070866141736" header="0.31496062992125984" footer="0.31496062992125984"/>
  <pageSetup paperSize="9" scale="8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6" r:id="rId4" name="Check Box 2">
              <controlPr defaultSize="0" autoFill="0" autoLine="0" autoPict="0">
                <anchor moveWithCells="1">
                  <from>
                    <xdr:col>0</xdr:col>
                    <xdr:colOff>438150</xdr:colOff>
                    <xdr:row>17</xdr:row>
                    <xdr:rowOff>228600</xdr:rowOff>
                  </from>
                  <to>
                    <xdr:col>1</xdr:col>
                    <xdr:colOff>371475</xdr:colOff>
                    <xdr:row>18</xdr:row>
                    <xdr:rowOff>228600</xdr:rowOff>
                  </to>
                </anchor>
              </controlPr>
            </control>
          </mc:Choice>
        </mc:AlternateContent>
        <mc:AlternateContent xmlns:mc="http://schemas.openxmlformats.org/markup-compatibility/2006">
          <mc:Choice Requires="x14">
            <control shapeId="16387" r:id="rId5" name="Check Box 3">
              <controlPr defaultSize="0" autoFill="0" autoLine="0" autoPict="0">
                <anchor moveWithCells="1">
                  <from>
                    <xdr:col>0</xdr:col>
                    <xdr:colOff>438150</xdr:colOff>
                    <xdr:row>18</xdr:row>
                    <xdr:rowOff>228600</xdr:rowOff>
                  </from>
                  <to>
                    <xdr:col>1</xdr:col>
                    <xdr:colOff>371475</xdr:colOff>
                    <xdr:row>19</xdr:row>
                    <xdr:rowOff>228600</xdr:rowOff>
                  </to>
                </anchor>
              </controlPr>
            </control>
          </mc:Choice>
        </mc:AlternateContent>
        <mc:AlternateContent xmlns:mc="http://schemas.openxmlformats.org/markup-compatibility/2006">
          <mc:Choice Requires="x14">
            <control shapeId="16388" r:id="rId6" name="Check Box 4">
              <controlPr defaultSize="0" autoFill="0" autoLine="0" autoPict="0">
                <anchor moveWithCells="1">
                  <from>
                    <xdr:col>0</xdr:col>
                    <xdr:colOff>438150</xdr:colOff>
                    <xdr:row>18</xdr:row>
                    <xdr:rowOff>228600</xdr:rowOff>
                  </from>
                  <to>
                    <xdr:col>1</xdr:col>
                    <xdr:colOff>371475</xdr:colOff>
                    <xdr:row>19</xdr:row>
                    <xdr:rowOff>228600</xdr:rowOff>
                  </to>
                </anchor>
              </controlPr>
            </control>
          </mc:Choice>
        </mc:AlternateContent>
        <mc:AlternateContent xmlns:mc="http://schemas.openxmlformats.org/markup-compatibility/2006">
          <mc:Choice Requires="x14">
            <control shapeId="16389" r:id="rId7" name="Check Box 5">
              <controlPr defaultSize="0" autoFill="0" autoLine="0" autoPict="0">
                <anchor moveWithCells="1">
                  <from>
                    <xdr:col>0</xdr:col>
                    <xdr:colOff>438150</xdr:colOff>
                    <xdr:row>19</xdr:row>
                    <xdr:rowOff>228600</xdr:rowOff>
                  </from>
                  <to>
                    <xdr:col>1</xdr:col>
                    <xdr:colOff>371475</xdr:colOff>
                    <xdr:row>20</xdr:row>
                    <xdr:rowOff>228600</xdr:rowOff>
                  </to>
                </anchor>
              </controlPr>
            </control>
          </mc:Choice>
        </mc:AlternateContent>
        <mc:AlternateContent xmlns:mc="http://schemas.openxmlformats.org/markup-compatibility/2006">
          <mc:Choice Requires="x14">
            <control shapeId="16390" r:id="rId8" name="Check Box 6">
              <controlPr defaultSize="0" autoFill="0" autoLine="0" autoPict="0">
                <anchor moveWithCells="1">
                  <from>
                    <xdr:col>0</xdr:col>
                    <xdr:colOff>438150</xdr:colOff>
                    <xdr:row>19</xdr:row>
                    <xdr:rowOff>228600</xdr:rowOff>
                  </from>
                  <to>
                    <xdr:col>1</xdr:col>
                    <xdr:colOff>371475</xdr:colOff>
                    <xdr:row>20</xdr:row>
                    <xdr:rowOff>228600</xdr:rowOff>
                  </to>
                </anchor>
              </controlPr>
            </control>
          </mc:Choice>
        </mc:AlternateContent>
        <mc:AlternateContent xmlns:mc="http://schemas.openxmlformats.org/markup-compatibility/2006">
          <mc:Choice Requires="x14">
            <control shapeId="16391" r:id="rId9" name="Check Box 7">
              <controlPr defaultSize="0" autoFill="0" autoLine="0" autoPict="0">
                <anchor moveWithCells="1">
                  <from>
                    <xdr:col>0</xdr:col>
                    <xdr:colOff>438150</xdr:colOff>
                    <xdr:row>20</xdr:row>
                    <xdr:rowOff>228600</xdr:rowOff>
                  </from>
                  <to>
                    <xdr:col>1</xdr:col>
                    <xdr:colOff>371475</xdr:colOff>
                    <xdr:row>21</xdr:row>
                    <xdr:rowOff>228600</xdr:rowOff>
                  </to>
                </anchor>
              </controlPr>
            </control>
          </mc:Choice>
        </mc:AlternateContent>
        <mc:AlternateContent xmlns:mc="http://schemas.openxmlformats.org/markup-compatibility/2006">
          <mc:Choice Requires="x14">
            <control shapeId="16392" r:id="rId10" name="Check Box 8">
              <controlPr defaultSize="0" autoFill="0" autoLine="0" autoPict="0">
                <anchor moveWithCells="1">
                  <from>
                    <xdr:col>0</xdr:col>
                    <xdr:colOff>438150</xdr:colOff>
                    <xdr:row>20</xdr:row>
                    <xdr:rowOff>228600</xdr:rowOff>
                  </from>
                  <to>
                    <xdr:col>1</xdr:col>
                    <xdr:colOff>371475</xdr:colOff>
                    <xdr:row>21</xdr:row>
                    <xdr:rowOff>228600</xdr:rowOff>
                  </to>
                </anchor>
              </controlPr>
            </control>
          </mc:Choice>
        </mc:AlternateContent>
        <mc:AlternateContent xmlns:mc="http://schemas.openxmlformats.org/markup-compatibility/2006">
          <mc:Choice Requires="x14">
            <control shapeId="16393" r:id="rId11" name="Check Box 9">
              <controlPr defaultSize="0" autoFill="0" autoLine="0" autoPict="0">
                <anchor moveWithCells="1">
                  <from>
                    <xdr:col>0</xdr:col>
                    <xdr:colOff>438150</xdr:colOff>
                    <xdr:row>18</xdr:row>
                    <xdr:rowOff>228600</xdr:rowOff>
                  </from>
                  <to>
                    <xdr:col>1</xdr:col>
                    <xdr:colOff>371475</xdr:colOff>
                    <xdr:row>19</xdr:row>
                    <xdr:rowOff>228600</xdr:rowOff>
                  </to>
                </anchor>
              </controlPr>
            </control>
          </mc:Choice>
        </mc:AlternateContent>
        <mc:AlternateContent xmlns:mc="http://schemas.openxmlformats.org/markup-compatibility/2006">
          <mc:Choice Requires="x14">
            <control shapeId="16394" r:id="rId12" name="Check Box 10">
              <controlPr defaultSize="0" autoFill="0" autoLine="0" autoPict="0">
                <anchor moveWithCells="1">
                  <from>
                    <xdr:col>0</xdr:col>
                    <xdr:colOff>438150</xdr:colOff>
                    <xdr:row>19</xdr:row>
                    <xdr:rowOff>228600</xdr:rowOff>
                  </from>
                  <to>
                    <xdr:col>1</xdr:col>
                    <xdr:colOff>371475</xdr:colOff>
                    <xdr:row>20</xdr:row>
                    <xdr:rowOff>228600</xdr:rowOff>
                  </to>
                </anchor>
              </controlPr>
            </control>
          </mc:Choice>
        </mc:AlternateContent>
        <mc:AlternateContent xmlns:mc="http://schemas.openxmlformats.org/markup-compatibility/2006">
          <mc:Choice Requires="x14">
            <control shapeId="16395" r:id="rId13" name="Check Box 11">
              <controlPr defaultSize="0" autoFill="0" autoLine="0" autoPict="0">
                <anchor moveWithCells="1">
                  <from>
                    <xdr:col>0</xdr:col>
                    <xdr:colOff>438150</xdr:colOff>
                    <xdr:row>19</xdr:row>
                    <xdr:rowOff>228600</xdr:rowOff>
                  </from>
                  <to>
                    <xdr:col>1</xdr:col>
                    <xdr:colOff>371475</xdr:colOff>
                    <xdr:row>20</xdr:row>
                    <xdr:rowOff>228600</xdr:rowOff>
                  </to>
                </anchor>
              </controlPr>
            </control>
          </mc:Choice>
        </mc:AlternateContent>
        <mc:AlternateContent xmlns:mc="http://schemas.openxmlformats.org/markup-compatibility/2006">
          <mc:Choice Requires="x14">
            <control shapeId="16396" r:id="rId14" name="Check Box 12">
              <controlPr defaultSize="0" autoFill="0" autoLine="0" autoPict="0">
                <anchor moveWithCells="1">
                  <from>
                    <xdr:col>0</xdr:col>
                    <xdr:colOff>438150</xdr:colOff>
                    <xdr:row>19</xdr:row>
                    <xdr:rowOff>228600</xdr:rowOff>
                  </from>
                  <to>
                    <xdr:col>1</xdr:col>
                    <xdr:colOff>371475</xdr:colOff>
                    <xdr:row>20</xdr:row>
                    <xdr:rowOff>228600</xdr:rowOff>
                  </to>
                </anchor>
              </controlPr>
            </control>
          </mc:Choice>
        </mc:AlternateContent>
        <mc:AlternateContent xmlns:mc="http://schemas.openxmlformats.org/markup-compatibility/2006">
          <mc:Choice Requires="x14">
            <control shapeId="16397" r:id="rId15" name="Check Box 13">
              <controlPr defaultSize="0" autoFill="0" autoLine="0" autoPict="0">
                <anchor moveWithCells="1">
                  <from>
                    <xdr:col>0</xdr:col>
                    <xdr:colOff>438150</xdr:colOff>
                    <xdr:row>20</xdr:row>
                    <xdr:rowOff>228600</xdr:rowOff>
                  </from>
                  <to>
                    <xdr:col>1</xdr:col>
                    <xdr:colOff>371475</xdr:colOff>
                    <xdr:row>21</xdr:row>
                    <xdr:rowOff>228600</xdr:rowOff>
                  </to>
                </anchor>
              </controlPr>
            </control>
          </mc:Choice>
        </mc:AlternateContent>
        <mc:AlternateContent xmlns:mc="http://schemas.openxmlformats.org/markup-compatibility/2006">
          <mc:Choice Requires="x14">
            <control shapeId="16398" r:id="rId16" name="Check Box 14">
              <controlPr defaultSize="0" autoFill="0" autoLine="0" autoPict="0">
                <anchor moveWithCells="1">
                  <from>
                    <xdr:col>0</xdr:col>
                    <xdr:colOff>438150</xdr:colOff>
                    <xdr:row>20</xdr:row>
                    <xdr:rowOff>228600</xdr:rowOff>
                  </from>
                  <to>
                    <xdr:col>1</xdr:col>
                    <xdr:colOff>371475</xdr:colOff>
                    <xdr:row>21</xdr:row>
                    <xdr:rowOff>228600</xdr:rowOff>
                  </to>
                </anchor>
              </controlPr>
            </control>
          </mc:Choice>
        </mc:AlternateContent>
        <mc:AlternateContent xmlns:mc="http://schemas.openxmlformats.org/markup-compatibility/2006">
          <mc:Choice Requires="x14">
            <control shapeId="16399" r:id="rId17" name="Check Box 15">
              <controlPr defaultSize="0" autoFill="0" autoLine="0" autoPict="0">
                <anchor moveWithCells="1">
                  <from>
                    <xdr:col>0</xdr:col>
                    <xdr:colOff>438150</xdr:colOff>
                    <xdr:row>20</xdr:row>
                    <xdr:rowOff>228600</xdr:rowOff>
                  </from>
                  <to>
                    <xdr:col>1</xdr:col>
                    <xdr:colOff>371475</xdr:colOff>
                    <xdr:row>21</xdr:row>
                    <xdr:rowOff>228600</xdr:rowOff>
                  </to>
                </anchor>
              </controlPr>
            </control>
          </mc:Choice>
        </mc:AlternateContent>
        <mc:AlternateContent xmlns:mc="http://schemas.openxmlformats.org/markup-compatibility/2006">
          <mc:Choice Requires="x14">
            <control shapeId="16400" r:id="rId18" name="Check Box 16">
              <controlPr defaultSize="0" autoFill="0" autoLine="0" autoPict="0">
                <anchor moveWithCells="1">
                  <from>
                    <xdr:col>0</xdr:col>
                    <xdr:colOff>438150</xdr:colOff>
                    <xdr:row>21</xdr:row>
                    <xdr:rowOff>228600</xdr:rowOff>
                  </from>
                  <to>
                    <xdr:col>1</xdr:col>
                    <xdr:colOff>371475</xdr:colOff>
                    <xdr:row>22</xdr:row>
                    <xdr:rowOff>228600</xdr:rowOff>
                  </to>
                </anchor>
              </controlPr>
            </control>
          </mc:Choice>
        </mc:AlternateContent>
        <mc:AlternateContent xmlns:mc="http://schemas.openxmlformats.org/markup-compatibility/2006">
          <mc:Choice Requires="x14">
            <control shapeId="16401" r:id="rId19" name="Check Box 17">
              <controlPr defaultSize="0" autoFill="0" autoLine="0" autoPict="0">
                <anchor moveWithCells="1">
                  <from>
                    <xdr:col>0</xdr:col>
                    <xdr:colOff>438150</xdr:colOff>
                    <xdr:row>22</xdr:row>
                    <xdr:rowOff>228600</xdr:rowOff>
                  </from>
                  <to>
                    <xdr:col>1</xdr:col>
                    <xdr:colOff>371475</xdr:colOff>
                    <xdr:row>23</xdr:row>
                    <xdr:rowOff>228600</xdr:rowOff>
                  </to>
                </anchor>
              </controlPr>
            </control>
          </mc:Choice>
        </mc:AlternateContent>
        <mc:AlternateContent xmlns:mc="http://schemas.openxmlformats.org/markup-compatibility/2006">
          <mc:Choice Requires="x14">
            <control shapeId="16402" r:id="rId20" name="Check Box 18">
              <controlPr defaultSize="0" autoFill="0" autoLine="0" autoPict="0">
                <anchor moveWithCells="1">
                  <from>
                    <xdr:col>0</xdr:col>
                    <xdr:colOff>438150</xdr:colOff>
                    <xdr:row>22</xdr:row>
                    <xdr:rowOff>228600</xdr:rowOff>
                  </from>
                  <to>
                    <xdr:col>1</xdr:col>
                    <xdr:colOff>371475</xdr:colOff>
                    <xdr:row>23</xdr:row>
                    <xdr:rowOff>228600</xdr:rowOff>
                  </to>
                </anchor>
              </controlPr>
            </control>
          </mc:Choice>
        </mc:AlternateContent>
        <mc:AlternateContent xmlns:mc="http://schemas.openxmlformats.org/markup-compatibility/2006">
          <mc:Choice Requires="x14">
            <control shapeId="16403" r:id="rId21" name="Check Box 19">
              <controlPr defaultSize="0" autoFill="0" autoLine="0" autoPict="0">
                <anchor moveWithCells="1">
                  <from>
                    <xdr:col>0</xdr:col>
                    <xdr:colOff>438150</xdr:colOff>
                    <xdr:row>22</xdr:row>
                    <xdr:rowOff>228600</xdr:rowOff>
                  </from>
                  <to>
                    <xdr:col>1</xdr:col>
                    <xdr:colOff>371475</xdr:colOff>
                    <xdr:row>23</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M176"/>
  <sheetViews>
    <sheetView view="pageBreakPreview" zoomScale="130" zoomScaleNormal="130" zoomScaleSheetLayoutView="130" workbookViewId="0">
      <selection activeCell="F114" sqref="F114"/>
    </sheetView>
  </sheetViews>
  <sheetFormatPr defaultColWidth="13" defaultRowHeight="13.5"/>
  <cols>
    <col min="1" max="1" width="6.25" style="35" customWidth="1"/>
    <col min="2" max="2" width="9.625" style="35" customWidth="1"/>
    <col min="3" max="9" width="9" style="35" customWidth="1"/>
    <col min="10" max="10" width="7.625" style="35" customWidth="1"/>
    <col min="11" max="16384" width="13" style="17"/>
  </cols>
  <sheetData>
    <row r="1" spans="1:13" ht="17.649999999999999" customHeight="1">
      <c r="A1" s="17" t="s">
        <v>246</v>
      </c>
      <c r="B1" s="17"/>
      <c r="C1" s="17"/>
      <c r="D1" s="17"/>
      <c r="E1" s="17"/>
      <c r="F1" s="17"/>
      <c r="G1" s="17"/>
      <c r="H1" s="17"/>
      <c r="I1" s="17"/>
      <c r="J1" s="243" t="s">
        <v>350</v>
      </c>
      <c r="K1" s="254"/>
      <c r="L1" s="254"/>
      <c r="M1" s="254"/>
    </row>
    <row r="2" spans="1:13" ht="20.100000000000001" customHeight="1">
      <c r="A2" s="441" t="s">
        <v>357</v>
      </c>
      <c r="B2" s="441"/>
      <c r="C2" s="441"/>
      <c r="D2" s="441"/>
      <c r="E2" s="441"/>
      <c r="F2" s="441"/>
      <c r="G2" s="441"/>
      <c r="H2" s="441"/>
      <c r="I2" s="441"/>
      <c r="J2" s="441"/>
    </row>
    <row r="3" spans="1:13" ht="22.5" customHeight="1" thickBot="1">
      <c r="A3" s="442" t="s">
        <v>295</v>
      </c>
      <c r="B3" s="442"/>
      <c r="C3" s="442"/>
      <c r="D3" s="442"/>
      <c r="E3" s="442"/>
      <c r="F3" s="442"/>
      <c r="G3" s="442"/>
      <c r="H3" s="442"/>
      <c r="I3" s="442"/>
      <c r="J3" s="442"/>
    </row>
    <row r="4" spans="1:13" ht="24" customHeight="1" thickBot="1">
      <c r="A4" s="443" t="s">
        <v>26</v>
      </c>
      <c r="B4" s="444"/>
      <c r="C4" s="453" t="s">
        <v>296</v>
      </c>
      <c r="D4" s="454"/>
      <c r="E4" s="454"/>
      <c r="F4" s="454"/>
      <c r="G4" s="454"/>
      <c r="H4" s="454"/>
      <c r="I4" s="454"/>
      <c r="J4" s="455"/>
    </row>
    <row r="5" spans="1:13" ht="20.65" customHeight="1" thickBot="1">
      <c r="A5" s="443" t="s">
        <v>27</v>
      </c>
      <c r="B5" s="444"/>
      <c r="C5" s="456" t="str">
        <f>交付申請書!F10</f>
        <v>　　　　</v>
      </c>
      <c r="D5" s="457"/>
      <c r="E5" s="457"/>
      <c r="F5" s="457"/>
      <c r="G5" s="457"/>
      <c r="H5" s="457"/>
      <c r="I5" s="457"/>
      <c r="J5" s="458"/>
    </row>
    <row r="6" spans="1:13">
      <c r="A6" s="382" t="s">
        <v>170</v>
      </c>
      <c r="B6" s="383"/>
      <c r="C6" s="428" t="s">
        <v>139</v>
      </c>
      <c r="D6" s="429"/>
      <c r="E6" s="429"/>
      <c r="F6" s="429"/>
      <c r="G6" s="429"/>
      <c r="H6" s="429"/>
      <c r="I6" s="429"/>
      <c r="J6" s="430"/>
    </row>
    <row r="7" spans="1:13">
      <c r="A7" s="384"/>
      <c r="B7" s="385"/>
      <c r="C7" s="308" t="s">
        <v>28</v>
      </c>
      <c r="D7" s="309"/>
      <c r="E7" s="308" t="s">
        <v>29</v>
      </c>
      <c r="F7" s="447"/>
      <c r="G7" s="447"/>
      <c r="H7" s="309"/>
      <c r="I7" s="308" t="s">
        <v>30</v>
      </c>
      <c r="J7" s="434"/>
    </row>
    <row r="8" spans="1:13">
      <c r="A8" s="384"/>
      <c r="B8" s="385"/>
      <c r="C8" s="417"/>
      <c r="D8" s="418"/>
      <c r="E8" s="417"/>
      <c r="F8" s="419"/>
      <c r="G8" s="419"/>
      <c r="H8" s="418"/>
      <c r="I8" s="448" t="s">
        <v>348</v>
      </c>
      <c r="J8" s="449"/>
    </row>
    <row r="9" spans="1:13">
      <c r="A9" s="384"/>
      <c r="B9" s="385"/>
      <c r="C9" s="308" t="s">
        <v>32</v>
      </c>
      <c r="D9" s="309"/>
      <c r="E9" s="308" t="s">
        <v>33</v>
      </c>
      <c r="F9" s="309"/>
      <c r="G9" s="308" t="s">
        <v>34</v>
      </c>
      <c r="H9" s="309"/>
      <c r="I9" s="450"/>
      <c r="J9" s="377"/>
    </row>
    <row r="10" spans="1:13">
      <c r="A10" s="384"/>
      <c r="B10" s="385"/>
      <c r="C10" s="417"/>
      <c r="D10" s="418"/>
      <c r="E10" s="459"/>
      <c r="F10" s="460"/>
      <c r="G10" s="417"/>
      <c r="H10" s="418"/>
      <c r="I10" s="451"/>
      <c r="J10" s="452"/>
    </row>
    <row r="11" spans="1:13">
      <c r="A11" s="384"/>
      <c r="B11" s="385"/>
      <c r="C11" s="308" t="s">
        <v>31</v>
      </c>
      <c r="D11" s="447"/>
      <c r="E11" s="447"/>
      <c r="F11" s="447"/>
      <c r="G11" s="447"/>
      <c r="H11" s="447"/>
      <c r="I11" s="447"/>
      <c r="J11" s="434"/>
    </row>
    <row r="12" spans="1:13">
      <c r="A12" s="384"/>
      <c r="B12" s="385"/>
      <c r="C12" s="308" t="s">
        <v>28</v>
      </c>
      <c r="D12" s="309"/>
      <c r="E12" s="308" t="s">
        <v>29</v>
      </c>
      <c r="F12" s="447"/>
      <c r="G12" s="447"/>
      <c r="H12" s="309"/>
      <c r="I12" s="308" t="s">
        <v>138</v>
      </c>
      <c r="J12" s="434"/>
    </row>
    <row r="13" spans="1:13">
      <c r="A13" s="384"/>
      <c r="B13" s="385"/>
      <c r="C13" s="417"/>
      <c r="D13" s="418"/>
      <c r="E13" s="417"/>
      <c r="F13" s="419"/>
      <c r="G13" s="419"/>
      <c r="H13" s="418"/>
      <c r="I13" s="448"/>
      <c r="J13" s="449"/>
    </row>
    <row r="14" spans="1:13">
      <c r="A14" s="384"/>
      <c r="B14" s="385"/>
      <c r="C14" s="308" t="s">
        <v>32</v>
      </c>
      <c r="D14" s="309"/>
      <c r="E14" s="308" t="s">
        <v>33</v>
      </c>
      <c r="F14" s="309"/>
      <c r="G14" s="308" t="s">
        <v>34</v>
      </c>
      <c r="H14" s="309"/>
      <c r="I14" s="450"/>
      <c r="J14" s="377"/>
    </row>
    <row r="15" spans="1:13" ht="14.25" thickBot="1">
      <c r="A15" s="445"/>
      <c r="B15" s="446"/>
      <c r="C15" s="337"/>
      <c r="D15" s="338"/>
      <c r="E15" s="339"/>
      <c r="F15" s="340"/>
      <c r="G15" s="339"/>
      <c r="H15" s="340"/>
      <c r="I15" s="451"/>
      <c r="J15" s="452"/>
    </row>
    <row r="16" spans="1:13">
      <c r="A16" s="420" t="s">
        <v>35</v>
      </c>
      <c r="B16" s="421"/>
      <c r="C16" s="50" t="s">
        <v>36</v>
      </c>
      <c r="D16" s="36"/>
      <c r="E16" s="36"/>
      <c r="F16" s="36"/>
      <c r="G16" s="36"/>
      <c r="H16" s="36"/>
      <c r="I16" s="36"/>
      <c r="J16" s="37"/>
    </row>
    <row r="17" spans="1:10">
      <c r="A17" s="422"/>
      <c r="B17" s="423"/>
      <c r="D17" s="48" t="s">
        <v>56</v>
      </c>
      <c r="E17" s="426"/>
      <c r="F17" s="426"/>
      <c r="G17" s="426"/>
      <c r="H17" s="426"/>
      <c r="I17" s="426"/>
      <c r="J17" s="427"/>
    </row>
    <row r="18" spans="1:10" ht="14.25" thickBot="1">
      <c r="A18" s="424"/>
      <c r="B18" s="425"/>
      <c r="C18" s="38"/>
      <c r="D18" s="51" t="s">
        <v>57</v>
      </c>
      <c r="E18" s="439"/>
      <c r="F18" s="439"/>
      <c r="G18" s="439"/>
      <c r="H18" s="439"/>
      <c r="I18" s="439"/>
      <c r="J18" s="440"/>
    </row>
    <row r="19" spans="1:10">
      <c r="A19" s="382" t="s">
        <v>37</v>
      </c>
      <c r="B19" s="383"/>
      <c r="C19" s="397" t="s">
        <v>275</v>
      </c>
      <c r="D19" s="398"/>
      <c r="E19" s="428" t="s">
        <v>38</v>
      </c>
      <c r="F19" s="429"/>
      <c r="G19" s="429"/>
      <c r="H19" s="429"/>
      <c r="I19" s="429"/>
      <c r="J19" s="430"/>
    </row>
    <row r="20" spans="1:10">
      <c r="A20" s="384"/>
      <c r="B20" s="385"/>
      <c r="C20" s="399"/>
      <c r="D20" s="400"/>
      <c r="E20" s="83" t="s">
        <v>28</v>
      </c>
      <c r="F20" s="308" t="s">
        <v>39</v>
      </c>
      <c r="G20" s="309"/>
      <c r="H20" s="68" t="s">
        <v>121</v>
      </c>
      <c r="I20" s="308" t="s">
        <v>34</v>
      </c>
      <c r="J20" s="434"/>
    </row>
    <row r="21" spans="1:10">
      <c r="A21" s="384"/>
      <c r="B21" s="385"/>
      <c r="C21" s="310"/>
      <c r="D21" s="311"/>
      <c r="E21" s="388"/>
      <c r="F21" s="310"/>
      <c r="G21" s="311"/>
      <c r="H21" s="258"/>
      <c r="I21" s="310"/>
      <c r="J21" s="386"/>
    </row>
    <row r="22" spans="1:10">
      <c r="A22" s="384"/>
      <c r="B22" s="385"/>
      <c r="C22" s="312"/>
      <c r="D22" s="313"/>
      <c r="E22" s="396"/>
      <c r="F22" s="312"/>
      <c r="G22" s="313"/>
      <c r="H22" s="258"/>
      <c r="I22" s="312"/>
      <c r="J22" s="387"/>
    </row>
    <row r="23" spans="1:10">
      <c r="A23" s="384"/>
      <c r="B23" s="385"/>
      <c r="C23" s="310"/>
      <c r="D23" s="311"/>
      <c r="E23" s="388"/>
      <c r="F23" s="310"/>
      <c r="G23" s="311"/>
      <c r="H23" s="258"/>
      <c r="I23" s="310"/>
      <c r="J23" s="386"/>
    </row>
    <row r="24" spans="1:10">
      <c r="A24" s="384"/>
      <c r="B24" s="385"/>
      <c r="C24" s="312"/>
      <c r="D24" s="313"/>
      <c r="E24" s="396"/>
      <c r="F24" s="312"/>
      <c r="G24" s="313"/>
      <c r="H24" s="258"/>
      <c r="I24" s="312"/>
      <c r="J24" s="387"/>
    </row>
    <row r="25" spans="1:10">
      <c r="A25" s="384"/>
      <c r="B25" s="385"/>
      <c r="C25" s="310"/>
      <c r="D25" s="311"/>
      <c r="E25" s="388"/>
      <c r="F25" s="310"/>
      <c r="G25" s="311"/>
      <c r="H25" s="258"/>
      <c r="I25" s="310"/>
      <c r="J25" s="386"/>
    </row>
    <row r="26" spans="1:10">
      <c r="A26" s="384"/>
      <c r="B26" s="385"/>
      <c r="C26" s="312"/>
      <c r="D26" s="313"/>
      <c r="E26" s="396"/>
      <c r="F26" s="312"/>
      <c r="G26" s="313"/>
      <c r="H26" s="258"/>
      <c r="I26" s="312"/>
      <c r="J26" s="387"/>
    </row>
    <row r="27" spans="1:10">
      <c r="A27" s="384"/>
      <c r="B27" s="385"/>
      <c r="C27" s="390"/>
      <c r="D27" s="391"/>
      <c r="E27" s="388"/>
      <c r="F27" s="310"/>
      <c r="G27" s="311"/>
      <c r="H27" s="258"/>
      <c r="I27" s="310"/>
      <c r="J27" s="386"/>
    </row>
    <row r="28" spans="1:10">
      <c r="A28" s="384"/>
      <c r="B28" s="385"/>
      <c r="C28" s="390"/>
      <c r="D28" s="391"/>
      <c r="E28" s="389"/>
      <c r="F28" s="390"/>
      <c r="G28" s="391"/>
      <c r="H28" s="259"/>
      <c r="I28" s="390"/>
      <c r="J28" s="321"/>
    </row>
    <row r="29" spans="1:10" ht="14.65" customHeight="1">
      <c r="A29" s="392" t="s">
        <v>276</v>
      </c>
      <c r="B29" s="393"/>
      <c r="C29" s="341"/>
      <c r="D29" s="435"/>
      <c r="E29" s="437"/>
      <c r="F29" s="341"/>
      <c r="G29" s="435"/>
      <c r="H29" s="260"/>
      <c r="I29" s="341"/>
      <c r="J29" s="342"/>
    </row>
    <row r="30" spans="1:10" ht="15.75" customHeight="1" thickBot="1">
      <c r="A30" s="394"/>
      <c r="B30" s="395"/>
      <c r="C30" s="343"/>
      <c r="D30" s="436"/>
      <c r="E30" s="438"/>
      <c r="F30" s="343"/>
      <c r="G30" s="436"/>
      <c r="H30" s="261"/>
      <c r="I30" s="343"/>
      <c r="J30" s="344"/>
    </row>
    <row r="31" spans="1:10" ht="20.25" customHeight="1" thickBot="1">
      <c r="A31" s="348" t="s">
        <v>283</v>
      </c>
      <c r="B31" s="349"/>
      <c r="C31" s="349"/>
      <c r="D31" s="211" t="s">
        <v>285</v>
      </c>
      <c r="E31" s="262"/>
      <c r="F31" s="212" t="s">
        <v>286</v>
      </c>
      <c r="G31" s="262"/>
      <c r="H31" s="211" t="s">
        <v>287</v>
      </c>
      <c r="I31" s="365"/>
      <c r="J31" s="366"/>
    </row>
    <row r="32" spans="1:10" ht="21" customHeight="1" thickBot="1">
      <c r="A32" s="350" t="s">
        <v>284</v>
      </c>
      <c r="B32" s="351"/>
      <c r="C32" s="351"/>
      <c r="D32" s="351"/>
      <c r="E32" s="352" t="s">
        <v>288</v>
      </c>
      <c r="F32" s="352"/>
      <c r="G32" s="353" t="s">
        <v>405</v>
      </c>
      <c r="H32" s="354"/>
      <c r="I32" s="354"/>
      <c r="J32" s="355"/>
    </row>
    <row r="33" spans="1:10" ht="21" customHeight="1" thickBot="1">
      <c r="A33" s="367" t="s">
        <v>292</v>
      </c>
      <c r="B33" s="368"/>
      <c r="C33" s="368"/>
      <c r="D33" s="369"/>
      <c r="E33" s="370" t="s">
        <v>291</v>
      </c>
      <c r="F33" s="371"/>
      <c r="G33" s="263" t="s">
        <v>294</v>
      </c>
      <c r="H33" s="370" t="s">
        <v>293</v>
      </c>
      <c r="I33" s="371"/>
      <c r="J33" s="264" t="s">
        <v>294</v>
      </c>
    </row>
    <row r="34" spans="1:10" ht="15.75" customHeight="1">
      <c r="A34" s="356" t="s">
        <v>289</v>
      </c>
      <c r="B34" s="357"/>
      <c r="C34" s="357"/>
      <c r="D34" s="357"/>
      <c r="E34" s="357"/>
      <c r="F34" s="357"/>
      <c r="G34" s="357"/>
      <c r="H34" s="357"/>
      <c r="I34" s="357"/>
      <c r="J34" s="358"/>
    </row>
    <row r="35" spans="1:10" ht="15.75" customHeight="1">
      <c r="A35" s="362" t="s">
        <v>290</v>
      </c>
      <c r="B35" s="363"/>
      <c r="C35" s="363"/>
      <c r="D35" s="363"/>
      <c r="E35" s="363"/>
      <c r="F35" s="363"/>
      <c r="G35" s="363"/>
      <c r="H35" s="363"/>
      <c r="I35" s="363"/>
      <c r="J35" s="364"/>
    </row>
    <row r="36" spans="1:10" ht="65.25" customHeight="1" thickBot="1">
      <c r="A36" s="359"/>
      <c r="B36" s="360"/>
      <c r="C36" s="360"/>
      <c r="D36" s="360"/>
      <c r="E36" s="360"/>
      <c r="F36" s="360"/>
      <c r="G36" s="360"/>
      <c r="H36" s="360"/>
      <c r="I36" s="360"/>
      <c r="J36" s="361"/>
    </row>
    <row r="37" spans="1:10" ht="17.100000000000001" customHeight="1">
      <c r="A37" s="213" t="s">
        <v>40</v>
      </c>
      <c r="B37" s="214"/>
      <c r="C37" s="214"/>
      <c r="D37" s="214"/>
      <c r="E37" s="214"/>
      <c r="F37" s="214"/>
      <c r="G37" s="214"/>
      <c r="H37" s="214"/>
      <c r="I37" s="214"/>
      <c r="J37" s="215"/>
    </row>
    <row r="38" spans="1:10">
      <c r="A38" s="90" t="s">
        <v>41</v>
      </c>
      <c r="B38" s="39"/>
      <c r="C38" s="39"/>
      <c r="D38" s="39"/>
      <c r="E38" s="39"/>
      <c r="F38" s="39"/>
      <c r="G38" s="39"/>
      <c r="H38" s="39"/>
      <c r="I38" s="39"/>
      <c r="J38" s="43"/>
    </row>
    <row r="39" spans="1:10" ht="58.5" customHeight="1">
      <c r="A39" s="303"/>
      <c r="B39" s="306"/>
      <c r="C39" s="306"/>
      <c r="D39" s="306"/>
      <c r="E39" s="306"/>
      <c r="F39" s="306"/>
      <c r="G39" s="306"/>
      <c r="H39" s="306"/>
      <c r="I39" s="306"/>
      <c r="J39" s="307"/>
    </row>
    <row r="40" spans="1:10">
      <c r="A40" s="91" t="s">
        <v>42</v>
      </c>
      <c r="J40" s="45"/>
    </row>
    <row r="41" spans="1:10">
      <c r="A41" s="46" t="s">
        <v>157</v>
      </c>
      <c r="J41" s="45"/>
    </row>
    <row r="42" spans="1:10" ht="66" customHeight="1" thickBot="1">
      <c r="A42" s="303"/>
      <c r="B42" s="304"/>
      <c r="C42" s="304"/>
      <c r="D42" s="304"/>
      <c r="E42" s="304"/>
      <c r="F42" s="304"/>
      <c r="G42" s="304"/>
      <c r="H42" s="304"/>
      <c r="I42" s="304"/>
      <c r="J42" s="305"/>
    </row>
    <row r="43" spans="1:10" ht="17.100000000000001" customHeight="1">
      <c r="A43" s="86" t="s">
        <v>158</v>
      </c>
      <c r="B43" s="41"/>
      <c r="C43" s="41"/>
      <c r="D43" s="41"/>
      <c r="E43" s="41"/>
      <c r="F43" s="41"/>
      <c r="G43" s="41"/>
      <c r="H43" s="41"/>
      <c r="I43" s="41"/>
      <c r="J43" s="42"/>
    </row>
    <row r="44" spans="1:10">
      <c r="A44" s="87" t="s">
        <v>159</v>
      </c>
      <c r="B44" s="47"/>
      <c r="C44" s="39"/>
      <c r="D44" s="39"/>
      <c r="E44" s="39"/>
      <c r="F44" s="39"/>
      <c r="G44" s="39"/>
      <c r="H44" s="39"/>
      <c r="I44" s="39"/>
      <c r="J44" s="43"/>
    </row>
    <row r="45" spans="1:10" ht="38.1" customHeight="1">
      <c r="A45" s="431" t="s">
        <v>160</v>
      </c>
      <c r="B45" s="432"/>
      <c r="C45" s="432"/>
      <c r="D45" s="432"/>
      <c r="E45" s="432"/>
      <c r="F45" s="432"/>
      <c r="G45" s="432"/>
      <c r="H45" s="432"/>
      <c r="I45" s="432"/>
      <c r="J45" s="433"/>
    </row>
    <row r="46" spans="1:10" ht="66" customHeight="1">
      <c r="A46" s="303"/>
      <c r="B46" s="304"/>
      <c r="C46" s="304"/>
      <c r="D46" s="304"/>
      <c r="E46" s="304"/>
      <c r="F46" s="304"/>
      <c r="G46" s="304"/>
      <c r="H46" s="304"/>
      <c r="I46" s="304"/>
      <c r="J46" s="305"/>
    </row>
    <row r="47" spans="1:10">
      <c r="A47" s="88" t="s">
        <v>161</v>
      </c>
      <c r="B47" s="40"/>
      <c r="J47" s="45"/>
    </row>
    <row r="48" spans="1:10" ht="77.650000000000006" customHeight="1">
      <c r="A48" s="431" t="s">
        <v>260</v>
      </c>
      <c r="B48" s="432"/>
      <c r="C48" s="432"/>
      <c r="D48" s="432"/>
      <c r="E48" s="432"/>
      <c r="F48" s="432"/>
      <c r="G48" s="432"/>
      <c r="H48" s="432"/>
      <c r="I48" s="432"/>
      <c r="J48" s="433"/>
    </row>
    <row r="49" spans="1:10">
      <c r="A49" s="44" t="s">
        <v>261</v>
      </c>
      <c r="J49" s="45"/>
    </row>
    <row r="50" spans="1:10" ht="61.5" customHeight="1">
      <c r="A50" s="375"/>
      <c r="B50" s="376"/>
      <c r="C50" s="376"/>
      <c r="D50" s="376"/>
      <c r="E50" s="376"/>
      <c r="F50" s="376"/>
      <c r="G50" s="376"/>
      <c r="H50" s="376"/>
      <c r="I50" s="376"/>
      <c r="J50" s="377"/>
    </row>
    <row r="51" spans="1:10">
      <c r="A51" s="44" t="s">
        <v>262</v>
      </c>
      <c r="J51" s="45"/>
    </row>
    <row r="52" spans="1:10">
      <c r="A52" s="44"/>
      <c r="J52" s="45"/>
    </row>
    <row r="53" spans="1:10">
      <c r="A53" s="44" t="s">
        <v>263</v>
      </c>
      <c r="E53" s="265"/>
      <c r="F53" s="35" t="s">
        <v>44</v>
      </c>
      <c r="J53" s="45"/>
    </row>
    <row r="54" spans="1:10">
      <c r="A54" s="44" t="s">
        <v>391</v>
      </c>
      <c r="C54" s="17"/>
      <c r="D54" s="17"/>
      <c r="E54" s="265"/>
      <c r="F54" s="35" t="s">
        <v>44</v>
      </c>
      <c r="J54" s="45"/>
    </row>
    <row r="55" spans="1:10">
      <c r="A55" s="44" t="s">
        <v>392</v>
      </c>
      <c r="C55" s="17"/>
      <c r="D55" s="17"/>
      <c r="E55" s="265"/>
      <c r="J55" s="45"/>
    </row>
    <row r="56" spans="1:10">
      <c r="A56" s="44" t="s">
        <v>264</v>
      </c>
      <c r="C56" s="17"/>
      <c r="D56" s="17"/>
      <c r="E56" s="207">
        <f>IF(F116&gt;40000,ROUNDDOWN(F119,-3), (F113+F114))</f>
        <v>0</v>
      </c>
      <c r="F56" s="35" t="s">
        <v>44</v>
      </c>
      <c r="J56" s="45"/>
    </row>
    <row r="57" spans="1:10">
      <c r="A57" s="44" t="s">
        <v>265</v>
      </c>
      <c r="C57" s="17"/>
      <c r="D57" s="17"/>
      <c r="E57" s="208">
        <f>E54+E55-E56</f>
        <v>0</v>
      </c>
      <c r="F57" s="35" t="s">
        <v>44</v>
      </c>
      <c r="J57" s="45"/>
    </row>
    <row r="58" spans="1:10">
      <c r="A58" s="44" t="s">
        <v>266</v>
      </c>
      <c r="C58" s="17"/>
      <c r="D58" s="17"/>
      <c r="E58" s="209">
        <f>IFERROR(+E57/E53,0)</f>
        <v>0</v>
      </c>
      <c r="F58" s="35" t="s">
        <v>45</v>
      </c>
      <c r="J58" s="45"/>
    </row>
    <row r="59" spans="1:10">
      <c r="A59" s="44"/>
      <c r="J59" s="45"/>
    </row>
    <row r="60" spans="1:10">
      <c r="A60" s="44" t="s">
        <v>270</v>
      </c>
      <c r="J60" s="45"/>
    </row>
    <row r="61" spans="1:10" ht="38.25" customHeight="1">
      <c r="A61" s="375"/>
      <c r="B61" s="376"/>
      <c r="C61" s="376"/>
      <c r="D61" s="376"/>
      <c r="E61" s="376"/>
      <c r="F61" s="376"/>
      <c r="G61" s="376"/>
      <c r="H61" s="376"/>
      <c r="I61" s="376"/>
      <c r="J61" s="377"/>
    </row>
    <row r="62" spans="1:10" ht="31.15" customHeight="1">
      <c r="A62" s="345" t="s">
        <v>271</v>
      </c>
      <c r="B62" s="346"/>
      <c r="C62" s="346"/>
      <c r="D62" s="346"/>
      <c r="E62" s="346"/>
      <c r="F62" s="346"/>
      <c r="G62" s="346"/>
      <c r="H62" s="346"/>
      <c r="I62" s="346"/>
      <c r="J62" s="347"/>
    </row>
    <row r="63" spans="1:10">
      <c r="A63" s="46" t="s">
        <v>133</v>
      </c>
      <c r="B63" s="40"/>
      <c r="J63" s="45"/>
    </row>
    <row r="64" spans="1:10" ht="56.25" customHeight="1">
      <c r="A64" s="303"/>
      <c r="B64" s="304"/>
      <c r="C64" s="304"/>
      <c r="D64" s="304"/>
      <c r="E64" s="304"/>
      <c r="F64" s="304"/>
      <c r="G64" s="304"/>
      <c r="H64" s="304"/>
      <c r="I64" s="304"/>
      <c r="J64" s="305"/>
    </row>
    <row r="65" spans="1:10">
      <c r="A65" s="88" t="s">
        <v>151</v>
      </c>
      <c r="B65" s="80"/>
      <c r="C65" s="78"/>
      <c r="D65" s="78"/>
      <c r="E65" s="78"/>
      <c r="F65" s="78"/>
      <c r="G65" s="78"/>
      <c r="H65" s="78"/>
      <c r="J65" s="45"/>
    </row>
    <row r="66" spans="1:10">
      <c r="A66" s="46" t="s">
        <v>153</v>
      </c>
      <c r="B66" s="80"/>
      <c r="C66" s="78"/>
      <c r="D66" s="78"/>
      <c r="E66" s="78"/>
      <c r="F66" s="78"/>
      <c r="G66" s="78"/>
      <c r="H66" s="78"/>
      <c r="J66" s="45"/>
    </row>
    <row r="67" spans="1:10" ht="58.5" customHeight="1" thickBot="1">
      <c r="A67" s="303"/>
      <c r="B67" s="304"/>
      <c r="C67" s="304"/>
      <c r="D67" s="304"/>
      <c r="E67" s="304"/>
      <c r="F67" s="304"/>
      <c r="G67" s="304"/>
      <c r="H67" s="304"/>
      <c r="I67" s="304"/>
      <c r="J67" s="305"/>
    </row>
    <row r="68" spans="1:10" ht="17.100000000000001" customHeight="1">
      <c r="A68" s="89" t="s">
        <v>46</v>
      </c>
      <c r="B68" s="36"/>
      <c r="C68" s="36"/>
      <c r="D68" s="36"/>
      <c r="E68" s="36"/>
      <c r="F68" s="36"/>
      <c r="G68" s="36"/>
      <c r="H68" s="36"/>
      <c r="I68" s="36"/>
      <c r="J68" s="37"/>
    </row>
    <row r="69" spans="1:10">
      <c r="A69" s="90" t="s">
        <v>358</v>
      </c>
      <c r="B69" s="39"/>
      <c r="C69" s="39"/>
      <c r="D69" s="39"/>
      <c r="E69" s="39"/>
      <c r="F69" s="39"/>
      <c r="G69" s="39"/>
      <c r="H69" s="39"/>
      <c r="I69" s="39"/>
      <c r="J69" s="43"/>
    </row>
    <row r="70" spans="1:10">
      <c r="A70" s="44" t="s">
        <v>47</v>
      </c>
      <c r="J70" s="45"/>
    </row>
    <row r="71" spans="1:10">
      <c r="A71" s="49"/>
      <c r="B71" s="48" t="s">
        <v>51</v>
      </c>
      <c r="C71" s="244">
        <f>D104</f>
        <v>0</v>
      </c>
      <c r="D71" s="35" t="s">
        <v>359</v>
      </c>
      <c r="F71" s="48" t="s">
        <v>51</v>
      </c>
      <c r="G71" s="266"/>
      <c r="H71" s="35" t="s">
        <v>154</v>
      </c>
      <c r="J71" s="45"/>
    </row>
    <row r="72" spans="1:10">
      <c r="A72" s="49"/>
      <c r="B72" s="48"/>
      <c r="C72" s="84"/>
      <c r="F72" s="48"/>
      <c r="G72" s="84"/>
      <c r="J72" s="45"/>
    </row>
    <row r="73" spans="1:10">
      <c r="A73" s="44"/>
      <c r="B73" s="35" t="s">
        <v>360</v>
      </c>
      <c r="J73" s="45"/>
    </row>
    <row r="74" spans="1:10">
      <c r="A74" s="44"/>
      <c r="J74" s="45"/>
    </row>
    <row r="75" spans="1:10">
      <c r="A75" s="44"/>
      <c r="J75" s="45"/>
    </row>
    <row r="76" spans="1:10">
      <c r="A76" s="91" t="s">
        <v>361</v>
      </c>
      <c r="J76" s="45"/>
    </row>
    <row r="77" spans="1:10">
      <c r="A77" s="44" t="s">
        <v>48</v>
      </c>
      <c r="J77" s="45"/>
    </row>
    <row r="78" spans="1:10" ht="4.5" customHeight="1">
      <c r="A78" s="297" t="s">
        <v>248</v>
      </c>
      <c r="B78" s="298"/>
      <c r="C78" s="298"/>
      <c r="D78" s="298"/>
      <c r="E78" s="298"/>
      <c r="F78" s="298"/>
      <c r="G78" s="298"/>
      <c r="H78" s="298"/>
      <c r="I78" s="298"/>
      <c r="J78" s="299"/>
    </row>
    <row r="79" spans="1:10" ht="4.5" customHeight="1">
      <c r="A79" s="300"/>
      <c r="B79" s="298"/>
      <c r="C79" s="298"/>
      <c r="D79" s="298"/>
      <c r="E79" s="298"/>
      <c r="F79" s="298"/>
      <c r="G79" s="298"/>
      <c r="H79" s="298"/>
      <c r="I79" s="298"/>
      <c r="J79" s="299"/>
    </row>
    <row r="80" spans="1:10" ht="4.5" customHeight="1">
      <c r="A80" s="300"/>
      <c r="B80" s="298"/>
      <c r="C80" s="298"/>
      <c r="D80" s="298"/>
      <c r="E80" s="298"/>
      <c r="F80" s="298"/>
      <c r="G80" s="298"/>
      <c r="H80" s="298"/>
      <c r="I80" s="298"/>
      <c r="J80" s="299"/>
    </row>
    <row r="81" spans="1:10" ht="4.5" customHeight="1">
      <c r="A81" s="300"/>
      <c r="B81" s="298"/>
      <c r="C81" s="298"/>
      <c r="D81" s="298"/>
      <c r="E81" s="298"/>
      <c r="F81" s="298"/>
      <c r="G81" s="298"/>
      <c r="H81" s="298"/>
      <c r="I81" s="298"/>
      <c r="J81" s="299"/>
    </row>
    <row r="82" spans="1:10" ht="4.5" customHeight="1">
      <c r="A82" s="300"/>
      <c r="B82" s="298"/>
      <c r="C82" s="298"/>
      <c r="D82" s="298"/>
      <c r="E82" s="298"/>
      <c r="F82" s="298"/>
      <c r="G82" s="298"/>
      <c r="H82" s="298"/>
      <c r="I82" s="298"/>
      <c r="J82" s="299"/>
    </row>
    <row r="83" spans="1:10" ht="4.5" customHeight="1">
      <c r="A83" s="46"/>
      <c r="B83" s="40"/>
      <c r="J83" s="45"/>
    </row>
    <row r="84" spans="1:10" ht="4.5" customHeight="1">
      <c r="A84" s="44"/>
      <c r="J84" s="45"/>
    </row>
    <row r="85" spans="1:10">
      <c r="A85" s="91" t="s">
        <v>362</v>
      </c>
      <c r="J85" s="45"/>
    </row>
    <row r="86" spans="1:10">
      <c r="A86" s="297" t="s">
        <v>363</v>
      </c>
      <c r="B86" s="298"/>
      <c r="C86" s="298"/>
      <c r="D86" s="298"/>
      <c r="E86" s="298"/>
      <c r="F86" s="298"/>
      <c r="G86" s="298"/>
      <c r="H86" s="298"/>
      <c r="I86" s="298"/>
      <c r="J86" s="299"/>
    </row>
    <row r="87" spans="1:10">
      <c r="A87" s="300"/>
      <c r="B87" s="298"/>
      <c r="C87" s="298"/>
      <c r="D87" s="298"/>
      <c r="E87" s="298"/>
      <c r="F87" s="298"/>
      <c r="G87" s="298"/>
      <c r="H87" s="298"/>
      <c r="I87" s="298"/>
      <c r="J87" s="299"/>
    </row>
    <row r="88" spans="1:10">
      <c r="A88" s="81" t="s">
        <v>364</v>
      </c>
      <c r="B88" s="82"/>
      <c r="C88" s="82"/>
      <c r="D88" s="82"/>
      <c r="E88" s="82"/>
      <c r="F88" s="82"/>
      <c r="G88" s="82"/>
      <c r="J88" s="45"/>
    </row>
    <row r="89" spans="1:10">
      <c r="A89" s="81" t="s">
        <v>365</v>
      </c>
      <c r="B89" s="82"/>
      <c r="C89" s="82"/>
      <c r="D89" s="82"/>
      <c r="E89" s="82"/>
      <c r="F89" s="82"/>
      <c r="G89" s="82"/>
      <c r="J89" s="45"/>
    </row>
    <row r="90" spans="1:10">
      <c r="A90" s="46"/>
      <c r="B90" s="40"/>
      <c r="J90" s="45"/>
    </row>
    <row r="91" spans="1:10">
      <c r="A91" s="46" t="s">
        <v>126</v>
      </c>
      <c r="B91" s="40"/>
      <c r="J91" s="45"/>
    </row>
    <row r="92" spans="1:10">
      <c r="A92" s="46" t="s">
        <v>127</v>
      </c>
      <c r="B92" s="40"/>
      <c r="J92" s="45"/>
    </row>
    <row r="93" spans="1:10">
      <c r="A93" s="46" t="s">
        <v>366</v>
      </c>
      <c r="B93" s="40"/>
      <c r="J93" s="45"/>
    </row>
    <row r="94" spans="1:10">
      <c r="A94" s="46" t="s">
        <v>367</v>
      </c>
      <c r="B94" s="40"/>
      <c r="J94" s="45"/>
    </row>
    <row r="95" spans="1:10">
      <c r="A95" s="46" t="s">
        <v>368</v>
      </c>
      <c r="B95" s="40"/>
      <c r="J95" s="45"/>
    </row>
    <row r="96" spans="1:10">
      <c r="A96" s="46"/>
      <c r="B96" s="40"/>
      <c r="J96" s="45"/>
    </row>
    <row r="97" spans="1:10">
      <c r="A97" s="180" t="s">
        <v>50</v>
      </c>
      <c r="B97" s="181"/>
      <c r="C97" s="181"/>
      <c r="D97" s="181"/>
      <c r="E97" s="181"/>
      <c r="F97" s="181"/>
      <c r="G97" s="181"/>
      <c r="H97" s="181"/>
      <c r="I97" s="181"/>
      <c r="J97" s="182"/>
    </row>
    <row r="98" spans="1:10" ht="18.75">
      <c r="A98" s="183"/>
      <c r="B98" s="184" t="s">
        <v>49</v>
      </c>
      <c r="C98" s="185"/>
      <c r="D98" s="186" t="s">
        <v>369</v>
      </c>
      <c r="E98" s="187"/>
      <c r="F98" s="188" t="s">
        <v>249</v>
      </c>
      <c r="G98" s="186" t="s">
        <v>370</v>
      </c>
      <c r="H98" s="189"/>
      <c r="I98" s="190"/>
      <c r="J98" s="182"/>
    </row>
    <row r="99" spans="1:10" ht="18.75">
      <c r="A99" s="183"/>
      <c r="B99" s="314" t="s">
        <v>272</v>
      </c>
      <c r="C99" s="315"/>
      <c r="D99" s="410"/>
      <c r="E99" s="411"/>
      <c r="F99" s="267">
        <v>13</v>
      </c>
      <c r="G99" s="415">
        <f>D99*F99/1000</f>
        <v>0</v>
      </c>
      <c r="H99" s="416"/>
      <c r="I99" s="191" t="s">
        <v>250</v>
      </c>
      <c r="J99" s="182"/>
    </row>
    <row r="100" spans="1:10" ht="18.75">
      <c r="A100" s="183"/>
      <c r="B100" s="301" t="s">
        <v>273</v>
      </c>
      <c r="C100" s="302"/>
      <c r="D100" s="333"/>
      <c r="E100" s="334"/>
      <c r="F100" s="268">
        <v>6</v>
      </c>
      <c r="G100" s="327">
        <f>D100*F100/1000</f>
        <v>0</v>
      </c>
      <c r="H100" s="328"/>
      <c r="I100" s="191" t="e">
        <f>#REF!*G100</f>
        <v>#REF!</v>
      </c>
      <c r="J100" s="182"/>
    </row>
    <row r="101" spans="1:10" ht="18.75">
      <c r="A101" s="183"/>
      <c r="B101" s="301" t="s">
        <v>274</v>
      </c>
      <c r="C101" s="302"/>
      <c r="D101" s="333"/>
      <c r="E101" s="334"/>
      <c r="F101" s="268">
        <v>17</v>
      </c>
      <c r="G101" s="327">
        <f>D101*F101/1000</f>
        <v>0</v>
      </c>
      <c r="H101" s="328"/>
      <c r="I101" s="191">
        <f>D101*G101</f>
        <v>0</v>
      </c>
      <c r="J101" s="182"/>
    </row>
    <row r="102" spans="1:10" ht="18.75">
      <c r="A102" s="183"/>
      <c r="B102" s="301"/>
      <c r="C102" s="302"/>
      <c r="D102" s="333"/>
      <c r="E102" s="334"/>
      <c r="F102" s="268">
        <v>0</v>
      </c>
      <c r="G102" s="327">
        <f>D102*F102/1000</f>
        <v>0</v>
      </c>
      <c r="H102" s="328"/>
      <c r="I102" s="191">
        <f>D102*G102</f>
        <v>0</v>
      </c>
      <c r="J102" s="182"/>
    </row>
    <row r="103" spans="1:10" ht="18.75">
      <c r="A103" s="183"/>
      <c r="B103" s="335"/>
      <c r="C103" s="336"/>
      <c r="D103" s="329"/>
      <c r="E103" s="330"/>
      <c r="F103" s="269">
        <v>0</v>
      </c>
      <c r="G103" s="331">
        <f>D103*F103</f>
        <v>0</v>
      </c>
      <c r="H103" s="332"/>
      <c r="I103" s="191">
        <f>D103*G103</f>
        <v>0</v>
      </c>
      <c r="J103" s="182"/>
    </row>
    <row r="104" spans="1:10" ht="18" customHeight="1">
      <c r="A104" s="183"/>
      <c r="B104" s="186"/>
      <c r="C104" s="192" t="s">
        <v>18</v>
      </c>
      <c r="D104" s="293">
        <f>SUM(D99:E103)/1000</f>
        <v>0</v>
      </c>
      <c r="E104" s="294"/>
      <c r="F104" s="193"/>
      <c r="G104" s="295">
        <f>SUM(G99:H103)</f>
        <v>0</v>
      </c>
      <c r="H104" s="296"/>
      <c r="I104" s="191" t="e">
        <f>SUM(I99:I103)</f>
        <v>#REF!</v>
      </c>
      <c r="J104" s="182"/>
    </row>
    <row r="105" spans="1:10">
      <c r="A105" s="183"/>
      <c r="B105" s="181"/>
      <c r="C105" s="194"/>
      <c r="D105" s="195"/>
      <c r="E105" s="195"/>
      <c r="F105" s="196"/>
      <c r="G105" s="197"/>
      <c r="H105" s="197"/>
      <c r="I105" s="198"/>
      <c r="J105" s="182"/>
    </row>
    <row r="106" spans="1:10">
      <c r="A106" s="180" t="s">
        <v>371</v>
      </c>
      <c r="B106" s="181"/>
      <c r="C106" s="181"/>
      <c r="D106" s="181"/>
      <c r="E106" s="181"/>
      <c r="F106" s="181"/>
      <c r="G106" s="181"/>
      <c r="H106" s="181"/>
      <c r="I106" s="181"/>
      <c r="J106" s="182"/>
    </row>
    <row r="107" spans="1:10">
      <c r="A107" s="180"/>
      <c r="B107" s="181" t="s">
        <v>393</v>
      </c>
      <c r="C107" s="181"/>
      <c r="D107" s="194"/>
      <c r="E107" s="194"/>
      <c r="F107" s="199">
        <f>E54</f>
        <v>0</v>
      </c>
      <c r="G107" s="181" t="s">
        <v>44</v>
      </c>
      <c r="H107" s="181"/>
      <c r="I107" s="181"/>
      <c r="J107" s="182"/>
    </row>
    <row r="108" spans="1:10">
      <c r="A108" s="180"/>
      <c r="B108" s="181" t="s">
        <v>394</v>
      </c>
      <c r="C108" s="181"/>
      <c r="D108" s="194"/>
      <c r="E108" s="194"/>
      <c r="F108" s="199">
        <f>E55</f>
        <v>0</v>
      </c>
      <c r="G108" s="181" t="s">
        <v>252</v>
      </c>
      <c r="H108" s="181"/>
      <c r="I108" s="181"/>
      <c r="J108" s="182"/>
    </row>
    <row r="109" spans="1:10">
      <c r="A109" s="180"/>
      <c r="B109" s="181" t="s">
        <v>372</v>
      </c>
      <c r="C109" s="181"/>
      <c r="D109" s="194"/>
      <c r="E109" s="194"/>
      <c r="F109" s="200">
        <f>+G104</f>
        <v>0</v>
      </c>
      <c r="G109" s="181" t="s">
        <v>378</v>
      </c>
      <c r="H109" s="181"/>
      <c r="I109" s="181"/>
      <c r="J109" s="182"/>
    </row>
    <row r="110" spans="1:10">
      <c r="A110" s="180"/>
      <c r="B110" s="181" t="s">
        <v>373</v>
      </c>
      <c r="C110" s="181"/>
      <c r="D110" s="181"/>
      <c r="E110" s="181"/>
      <c r="F110" s="199" t="str">
        <f>IF(ISERROR((F107+F108)/F109)=TRUE,"",(F107+F108)/F109)</f>
        <v/>
      </c>
      <c r="G110" s="181" t="s">
        <v>379</v>
      </c>
      <c r="H110" s="181"/>
      <c r="I110" s="181"/>
      <c r="J110" s="182"/>
    </row>
    <row r="111" spans="1:10" ht="17.100000000000001" customHeight="1">
      <c r="A111" s="180"/>
      <c r="B111" s="181"/>
      <c r="C111" s="181"/>
      <c r="D111" s="181"/>
      <c r="E111" s="181"/>
      <c r="F111" s="201"/>
      <c r="G111" s="181"/>
      <c r="H111" s="181"/>
      <c r="I111" s="181"/>
      <c r="J111" s="182"/>
    </row>
    <row r="112" spans="1:10">
      <c r="A112" s="180" t="s">
        <v>374</v>
      </c>
      <c r="B112" s="181"/>
      <c r="C112" s="181"/>
      <c r="D112" s="181"/>
      <c r="E112" s="181"/>
      <c r="F112" s="201"/>
      <c r="G112" s="181"/>
      <c r="H112" s="181"/>
      <c r="I112" s="181"/>
      <c r="J112" s="182"/>
    </row>
    <row r="113" spans="1:10">
      <c r="A113" s="180"/>
      <c r="B113" s="326" t="s">
        <v>395</v>
      </c>
      <c r="C113" s="326"/>
      <c r="D113" s="326"/>
      <c r="E113" s="326"/>
      <c r="F113" s="199">
        <f>IF(ROUNDDOWN((F107/3+F108/3),-3)&gt;75000000,(75000000-ROUNDDOWN(F108/3,-3)),ROUNDDOWN(+F107/3,-3))</f>
        <v>0</v>
      </c>
      <c r="G113" s="181" t="s">
        <v>44</v>
      </c>
      <c r="H113" s="181"/>
      <c r="I113" s="181"/>
      <c r="J113" s="182"/>
    </row>
    <row r="114" spans="1:10">
      <c r="A114" s="180"/>
      <c r="B114" s="326" t="s">
        <v>396</v>
      </c>
      <c r="C114" s="326"/>
      <c r="D114" s="326"/>
      <c r="E114" s="326"/>
      <c r="F114" s="199">
        <f>ROUNDDOWN(+F108/3,-3)</f>
        <v>0</v>
      </c>
      <c r="G114" s="181"/>
      <c r="H114" s="181"/>
      <c r="I114" s="181"/>
      <c r="J114" s="182"/>
    </row>
    <row r="115" spans="1:10">
      <c r="A115" s="180"/>
      <c r="B115" s="181" t="s">
        <v>372</v>
      </c>
      <c r="C115" s="181"/>
      <c r="D115" s="194"/>
      <c r="E115" s="194"/>
      <c r="F115" s="200">
        <f>+G104</f>
        <v>0</v>
      </c>
      <c r="G115" s="181" t="s">
        <v>378</v>
      </c>
      <c r="H115" s="181"/>
      <c r="I115" s="181"/>
      <c r="J115" s="182"/>
    </row>
    <row r="116" spans="1:10">
      <c r="A116" s="180"/>
      <c r="B116" s="181" t="s">
        <v>375</v>
      </c>
      <c r="C116" s="181"/>
      <c r="D116" s="181"/>
      <c r="E116" s="181"/>
      <c r="F116" s="199" t="str">
        <f>IF(ISERROR((F113+F114)/F115)=TRUE,"",(F113+F114)/F115)</f>
        <v/>
      </c>
      <c r="G116" s="181" t="s">
        <v>379</v>
      </c>
      <c r="H116" s="181"/>
      <c r="I116" s="181"/>
      <c r="J116" s="182"/>
    </row>
    <row r="117" spans="1:10">
      <c r="A117" s="180" t="s">
        <v>376</v>
      </c>
      <c r="B117" s="181"/>
      <c r="C117" s="181"/>
      <c r="D117" s="181"/>
      <c r="E117" s="181"/>
      <c r="F117" s="201"/>
      <c r="G117" s="181"/>
      <c r="H117" s="181"/>
      <c r="I117" s="181"/>
      <c r="J117" s="182"/>
    </row>
    <row r="118" spans="1:10">
      <c r="A118" s="180"/>
      <c r="B118" s="181" t="s">
        <v>267</v>
      </c>
      <c r="C118" s="181"/>
      <c r="D118" s="181"/>
      <c r="E118" s="181"/>
      <c r="F118" s="201"/>
      <c r="G118" s="181"/>
      <c r="H118" s="181"/>
      <c r="I118" s="181"/>
      <c r="J118" s="182"/>
    </row>
    <row r="119" spans="1:10" ht="15.75">
      <c r="A119" s="180"/>
      <c r="B119" s="181" t="s">
        <v>377</v>
      </c>
      <c r="C119" s="181"/>
      <c r="D119" s="181"/>
      <c r="E119" s="181"/>
      <c r="F119" s="325">
        <f>IF(F116&gt;40000,ROUNDDOWN(G104*40000,-3), "－")</f>
        <v>0</v>
      </c>
      <c r="G119" s="325"/>
      <c r="H119" s="181" t="s">
        <v>251</v>
      </c>
      <c r="I119" s="181"/>
      <c r="J119" s="182"/>
    </row>
    <row r="120" spans="1:10">
      <c r="A120" s="180"/>
      <c r="B120" s="181"/>
      <c r="C120" s="181"/>
      <c r="D120" s="181"/>
      <c r="E120" s="181"/>
      <c r="F120" s="181"/>
      <c r="G120" s="181"/>
      <c r="H120" s="181"/>
      <c r="I120" s="181"/>
      <c r="J120" s="182"/>
    </row>
    <row r="121" spans="1:10" ht="14.25" thickBot="1">
      <c r="A121" s="44"/>
      <c r="J121" s="45"/>
    </row>
    <row r="122" spans="1:10" ht="17.100000000000001" customHeight="1">
      <c r="A122" s="86" t="s">
        <v>52</v>
      </c>
      <c r="B122" s="41"/>
      <c r="C122" s="41"/>
      <c r="D122" s="41"/>
      <c r="E122" s="41"/>
      <c r="F122" s="41"/>
      <c r="G122" s="41"/>
      <c r="H122" s="41"/>
      <c r="I122" s="41"/>
      <c r="J122" s="42"/>
    </row>
    <row r="123" spans="1:10">
      <c r="A123" s="46" t="s">
        <v>137</v>
      </c>
      <c r="J123" s="45"/>
    </row>
    <row r="124" spans="1:10">
      <c r="A124" s="46"/>
      <c r="J124" s="45"/>
    </row>
    <row r="125" spans="1:10">
      <c r="A125" s="46"/>
      <c r="B125" s="471"/>
      <c r="C125" s="471"/>
      <c r="D125" s="471"/>
      <c r="E125" s="471" t="s">
        <v>253</v>
      </c>
      <c r="F125" s="471"/>
      <c r="G125" s="471"/>
      <c r="H125" s="471"/>
      <c r="J125" s="45"/>
    </row>
    <row r="126" spans="1:10" ht="13.5" customHeight="1">
      <c r="A126" s="46"/>
      <c r="B126" s="472" t="s">
        <v>254</v>
      </c>
      <c r="C126" s="473"/>
      <c r="D126" s="474"/>
      <c r="E126" s="475">
        <f>IF('別紙2-1'!AA17=0,'別紙2-2 '!AE16,'別紙2-1'!AA17)</f>
        <v>0</v>
      </c>
      <c r="F126" s="476"/>
      <c r="G126" s="476" t="str">
        <f t="shared" ref="G126" si="0">IF(G123&gt;53000,ROUNDDOWN(H111*53000,-3), "－")</f>
        <v>－</v>
      </c>
      <c r="H126" s="477"/>
      <c r="J126" s="45"/>
    </row>
    <row r="127" spans="1:10">
      <c r="A127" s="46"/>
      <c r="B127" s="478" t="s">
        <v>382</v>
      </c>
      <c r="C127" s="479"/>
      <c r="D127" s="480"/>
      <c r="E127" s="481">
        <v>0</v>
      </c>
      <c r="F127" s="482"/>
      <c r="G127" s="482"/>
      <c r="H127" s="483"/>
      <c r="J127" s="45"/>
    </row>
    <row r="128" spans="1:10">
      <c r="A128" s="46"/>
      <c r="B128" s="478" t="s">
        <v>255</v>
      </c>
      <c r="C128" s="479"/>
      <c r="D128" s="480"/>
      <c r="E128" s="481"/>
      <c r="F128" s="482"/>
      <c r="G128" s="482"/>
      <c r="H128" s="483"/>
      <c r="J128" s="45"/>
    </row>
    <row r="129" spans="1:10">
      <c r="A129" s="46"/>
      <c r="B129" s="478" t="s">
        <v>256</v>
      </c>
      <c r="C129" s="479"/>
      <c r="D129" s="480"/>
      <c r="E129" s="481"/>
      <c r="F129" s="482"/>
      <c r="G129" s="482"/>
      <c r="H129" s="483"/>
      <c r="J129" s="45"/>
    </row>
    <row r="130" spans="1:10" ht="13.5" customHeight="1">
      <c r="A130" s="46"/>
      <c r="B130" s="478" t="s">
        <v>257</v>
      </c>
      <c r="C130" s="479"/>
      <c r="D130" s="480"/>
      <c r="E130" s="481"/>
      <c r="F130" s="482"/>
      <c r="G130" s="482"/>
      <c r="H130" s="483"/>
      <c r="J130" s="45"/>
    </row>
    <row r="131" spans="1:10">
      <c r="A131" s="46"/>
      <c r="B131" s="484" t="s">
        <v>258</v>
      </c>
      <c r="C131" s="485"/>
      <c r="D131" s="486"/>
      <c r="E131" s="487" t="s">
        <v>288</v>
      </c>
      <c r="F131" s="488"/>
      <c r="G131" s="488"/>
      <c r="H131" s="489"/>
      <c r="J131" s="45"/>
    </row>
    <row r="132" spans="1:10">
      <c r="A132" s="46"/>
      <c r="B132" s="490" t="s">
        <v>277</v>
      </c>
      <c r="C132" s="491"/>
      <c r="D132" s="491"/>
      <c r="E132" s="316">
        <f>E126+E127+E128+E129</f>
        <v>0</v>
      </c>
      <c r="F132" s="317"/>
      <c r="G132" s="317"/>
      <c r="H132" s="318"/>
      <c r="J132" s="45"/>
    </row>
    <row r="133" spans="1:10" s="85" customFormat="1" ht="14.25" thickBot="1">
      <c r="A133" s="202"/>
      <c r="B133" s="205"/>
      <c r="C133" s="205"/>
      <c r="D133" s="205"/>
      <c r="E133" s="206" t="s">
        <v>259</v>
      </c>
      <c r="F133" s="205"/>
      <c r="G133" s="205"/>
      <c r="H133" s="205"/>
      <c r="I133" s="203"/>
      <c r="J133" s="204"/>
    </row>
    <row r="134" spans="1:10" ht="17.100000000000001" customHeight="1">
      <c r="A134" s="92" t="s">
        <v>150</v>
      </c>
      <c r="B134" s="79"/>
      <c r="C134" s="41"/>
      <c r="D134" s="41"/>
      <c r="E134" s="41"/>
      <c r="F134" s="41"/>
      <c r="G134" s="41"/>
      <c r="H134" s="41"/>
      <c r="I134" s="41"/>
      <c r="J134" s="42"/>
    </row>
    <row r="135" spans="1:10" ht="25.5" customHeight="1">
      <c r="A135" s="468" t="s">
        <v>155</v>
      </c>
      <c r="B135" s="469"/>
      <c r="C135" s="469"/>
      <c r="D135" s="469"/>
      <c r="E135" s="469"/>
      <c r="F135" s="469"/>
      <c r="G135" s="469"/>
      <c r="H135" s="469"/>
      <c r="I135" s="469"/>
      <c r="J135" s="470"/>
    </row>
    <row r="136" spans="1:10" ht="24.75" customHeight="1">
      <c r="A136" s="319"/>
      <c r="B136" s="320"/>
      <c r="C136" s="320"/>
      <c r="D136" s="320"/>
      <c r="E136" s="320"/>
      <c r="F136" s="320"/>
      <c r="G136" s="320"/>
      <c r="H136" s="320"/>
      <c r="I136" s="320"/>
      <c r="J136" s="321"/>
    </row>
    <row r="137" spans="1:10" ht="24.75" customHeight="1" thickBot="1">
      <c r="A137" s="322"/>
      <c r="B137" s="323"/>
      <c r="C137" s="323"/>
      <c r="D137" s="323"/>
      <c r="E137" s="323"/>
      <c r="F137" s="323"/>
      <c r="G137" s="323"/>
      <c r="H137" s="323"/>
      <c r="I137" s="323"/>
      <c r="J137" s="324"/>
    </row>
    <row r="138" spans="1:10" ht="17.100000000000001" customHeight="1">
      <c r="A138" s="92" t="s">
        <v>134</v>
      </c>
      <c r="B138" s="41"/>
      <c r="C138" s="41"/>
      <c r="D138" s="41"/>
      <c r="E138" s="41"/>
      <c r="F138" s="41"/>
      <c r="G138" s="41"/>
      <c r="H138" s="41"/>
      <c r="I138" s="41"/>
      <c r="J138" s="42"/>
    </row>
    <row r="139" spans="1:10">
      <c r="A139" s="247"/>
      <c r="B139" s="252" t="s">
        <v>383</v>
      </c>
      <c r="C139" s="248"/>
      <c r="D139" s="249" t="s">
        <v>384</v>
      </c>
      <c r="E139" s="250" t="s">
        <v>385</v>
      </c>
      <c r="F139" s="250"/>
      <c r="G139" s="271"/>
      <c r="H139" s="256"/>
      <c r="I139" s="256"/>
      <c r="J139" s="245"/>
    </row>
    <row r="140" spans="1:10">
      <c r="A140" s="247"/>
      <c r="B140" s="248"/>
      <c r="C140" s="248"/>
      <c r="D140" s="249" t="s">
        <v>384</v>
      </c>
      <c r="E140" s="250" t="s">
        <v>386</v>
      </c>
      <c r="F140" s="250"/>
      <c r="G140" s="272"/>
      <c r="H140" s="256"/>
      <c r="I140" s="256"/>
      <c r="J140" s="245"/>
    </row>
    <row r="141" spans="1:10" ht="14.25" thickBot="1">
      <c r="A141" s="251"/>
      <c r="B141" s="257"/>
      <c r="C141" s="257"/>
      <c r="D141" s="257"/>
      <c r="E141" s="257"/>
      <c r="F141" s="257"/>
      <c r="G141" s="257"/>
      <c r="H141" s="257"/>
      <c r="I141" s="257"/>
      <c r="J141" s="246"/>
    </row>
    <row r="142" spans="1:10" ht="17.100000000000001" customHeight="1">
      <c r="A142" s="86" t="s">
        <v>143</v>
      </c>
      <c r="B142" s="41"/>
      <c r="C142" s="41"/>
      <c r="D142" s="41"/>
      <c r="E142" s="41"/>
      <c r="F142" s="41"/>
      <c r="G142" s="41"/>
      <c r="H142" s="41"/>
      <c r="I142" s="41"/>
      <c r="J142" s="42"/>
    </row>
    <row r="143" spans="1:10">
      <c r="A143" s="91" t="s">
        <v>144</v>
      </c>
      <c r="J143" s="45"/>
    </row>
    <row r="144" spans="1:10">
      <c r="A144" s="46" t="s">
        <v>53</v>
      </c>
      <c r="J144" s="45"/>
    </row>
    <row r="145" spans="1:10" ht="30" customHeight="1">
      <c r="A145" s="303"/>
      <c r="B145" s="304"/>
      <c r="C145" s="304"/>
      <c r="D145" s="304"/>
      <c r="E145" s="304"/>
      <c r="F145" s="304"/>
      <c r="G145" s="304"/>
      <c r="H145" s="304"/>
      <c r="I145" s="304"/>
      <c r="J145" s="305"/>
    </row>
    <row r="146" spans="1:10">
      <c r="A146" s="91" t="s">
        <v>145</v>
      </c>
      <c r="J146" s="45"/>
    </row>
    <row r="147" spans="1:10">
      <c r="A147" s="46" t="s">
        <v>146</v>
      </c>
      <c r="J147" s="45"/>
    </row>
    <row r="148" spans="1:10" ht="30" customHeight="1">
      <c r="A148" s="303"/>
      <c r="B148" s="304"/>
      <c r="C148" s="304"/>
      <c r="D148" s="304"/>
      <c r="E148" s="304"/>
      <c r="F148" s="304"/>
      <c r="G148" s="304"/>
      <c r="H148" s="304"/>
      <c r="I148" s="304"/>
      <c r="J148" s="305"/>
    </row>
    <row r="149" spans="1:10">
      <c r="A149" s="91" t="s">
        <v>148</v>
      </c>
      <c r="J149" s="45"/>
    </row>
    <row r="150" spans="1:10">
      <c r="A150" s="46" t="s">
        <v>149</v>
      </c>
      <c r="J150" s="45"/>
    </row>
    <row r="151" spans="1:10" ht="50.25" customHeight="1" thickBot="1">
      <c r="A151" s="412"/>
      <c r="B151" s="413"/>
      <c r="C151" s="413"/>
      <c r="D151" s="413"/>
      <c r="E151" s="413"/>
      <c r="F151" s="413"/>
      <c r="G151" s="413"/>
      <c r="H151" s="413"/>
      <c r="I151" s="413"/>
      <c r="J151" s="414"/>
    </row>
    <row r="152" spans="1:10" ht="18" customHeight="1">
      <c r="A152" s="86" t="s">
        <v>54</v>
      </c>
      <c r="B152" s="41"/>
      <c r="C152" s="41"/>
      <c r="D152" s="41"/>
      <c r="E152" s="41"/>
      <c r="F152" s="41"/>
      <c r="G152" s="41"/>
      <c r="H152" s="41"/>
      <c r="I152" s="41"/>
      <c r="J152" s="42"/>
    </row>
    <row r="153" spans="1:10" ht="13.5" customHeight="1">
      <c r="A153" s="492" t="s">
        <v>162</v>
      </c>
      <c r="B153" s="493"/>
      <c r="C153" s="493"/>
      <c r="D153" s="493"/>
      <c r="E153" s="493"/>
      <c r="F153" s="493"/>
      <c r="G153" s="493"/>
      <c r="H153" s="493"/>
      <c r="I153" s="493"/>
      <c r="J153" s="494"/>
    </row>
    <row r="154" spans="1:10" ht="29.1" customHeight="1">
      <c r="A154" s="431"/>
      <c r="B154" s="432"/>
      <c r="C154" s="432"/>
      <c r="D154" s="432"/>
      <c r="E154" s="432"/>
      <c r="F154" s="432"/>
      <c r="G154" s="432"/>
      <c r="H154" s="432"/>
      <c r="I154" s="432"/>
      <c r="J154" s="433"/>
    </row>
    <row r="155" spans="1:10" ht="45" customHeight="1" thickBot="1">
      <c r="A155" s="412"/>
      <c r="B155" s="413"/>
      <c r="C155" s="413"/>
      <c r="D155" s="413"/>
      <c r="E155" s="413"/>
      <c r="F155" s="413"/>
      <c r="G155" s="413"/>
      <c r="H155" s="413"/>
      <c r="I155" s="413"/>
      <c r="J155" s="414"/>
    </row>
    <row r="156" spans="1:10" s="85" customFormat="1" ht="17.100000000000001" customHeight="1">
      <c r="A156" s="465" t="s">
        <v>163</v>
      </c>
      <c r="B156" s="466"/>
      <c r="C156" s="466"/>
      <c r="D156" s="466"/>
      <c r="E156" s="466"/>
      <c r="F156" s="466"/>
      <c r="G156" s="466"/>
      <c r="H156" s="466"/>
      <c r="I156" s="466"/>
      <c r="J156" s="467"/>
    </row>
    <row r="157" spans="1:10" s="85" customFormat="1" ht="26.1" customHeight="1">
      <c r="A157" s="407" t="s">
        <v>278</v>
      </c>
      <c r="B157" s="408"/>
      <c r="C157" s="408"/>
      <c r="D157" s="408"/>
      <c r="E157" s="408"/>
      <c r="F157" s="408"/>
      <c r="G157" s="408"/>
      <c r="H157" s="408"/>
      <c r="I157" s="408"/>
      <c r="J157" s="409"/>
    </row>
    <row r="158" spans="1:10" s="85" customFormat="1" ht="20.100000000000001" customHeight="1">
      <c r="A158" s="375"/>
      <c r="B158" s="376"/>
      <c r="C158" s="376"/>
      <c r="D158" s="376"/>
      <c r="E158" s="376"/>
      <c r="F158" s="376"/>
      <c r="G158" s="376"/>
      <c r="H158" s="376"/>
      <c r="I158" s="376"/>
      <c r="J158" s="377"/>
    </row>
    <row r="159" spans="1:10" s="85" customFormat="1" ht="20.100000000000001" customHeight="1">
      <c r="A159" s="375"/>
      <c r="B159" s="376"/>
      <c r="C159" s="376"/>
      <c r="D159" s="376"/>
      <c r="E159" s="376"/>
      <c r="F159" s="376"/>
      <c r="G159" s="376"/>
      <c r="H159" s="376"/>
      <c r="I159" s="376"/>
      <c r="J159" s="377"/>
    </row>
    <row r="160" spans="1:10" s="85" customFormat="1" ht="20.100000000000001" customHeight="1">
      <c r="A160" s="375"/>
      <c r="B160" s="376"/>
      <c r="C160" s="376"/>
      <c r="D160" s="376"/>
      <c r="E160" s="376"/>
      <c r="F160" s="376"/>
      <c r="G160" s="376"/>
      <c r="H160" s="376"/>
      <c r="I160" s="376"/>
      <c r="J160" s="377"/>
    </row>
    <row r="161" spans="1:10" s="85" customFormat="1" ht="20.100000000000001" customHeight="1" thickBot="1">
      <c r="A161" s="378"/>
      <c r="B161" s="379"/>
      <c r="C161" s="379"/>
      <c r="D161" s="379"/>
      <c r="E161" s="379"/>
      <c r="F161" s="379"/>
      <c r="G161" s="379"/>
      <c r="H161" s="379"/>
      <c r="I161" s="379"/>
      <c r="J161" s="380"/>
    </row>
    <row r="162" spans="1:10" s="85" customFormat="1" ht="16.5" customHeight="1">
      <c r="A162" s="401" t="s">
        <v>164</v>
      </c>
      <c r="B162" s="402"/>
      <c r="C162" s="402"/>
      <c r="D162" s="402"/>
      <c r="E162" s="402"/>
      <c r="F162" s="402"/>
      <c r="G162" s="402"/>
      <c r="H162" s="402"/>
      <c r="I162" s="402"/>
      <c r="J162" s="403"/>
    </row>
    <row r="163" spans="1:10" s="85" customFormat="1" ht="50.1" customHeight="1" thickBot="1">
      <c r="A163" s="404" t="s">
        <v>279</v>
      </c>
      <c r="B163" s="405"/>
      <c r="C163" s="405"/>
      <c r="D163" s="405"/>
      <c r="E163" s="405"/>
      <c r="F163" s="405"/>
      <c r="G163" s="405"/>
      <c r="H163" s="405"/>
      <c r="I163" s="405"/>
      <c r="J163" s="406"/>
    </row>
    <row r="164" spans="1:10" s="85" customFormat="1" ht="18" customHeight="1">
      <c r="A164" s="372" t="s">
        <v>280</v>
      </c>
      <c r="B164" s="373"/>
      <c r="C164" s="373"/>
      <c r="D164" s="373"/>
      <c r="E164" s="373"/>
      <c r="F164" s="373"/>
      <c r="G164" s="373"/>
      <c r="H164" s="373"/>
      <c r="I164" s="373"/>
      <c r="J164" s="374"/>
    </row>
    <row r="165" spans="1:10" s="85" customFormat="1" ht="18" customHeight="1">
      <c r="A165" s="463" t="s">
        <v>168</v>
      </c>
      <c r="B165" s="464"/>
      <c r="C165" s="464"/>
      <c r="D165" s="96"/>
      <c r="E165" s="96"/>
      <c r="F165" s="96"/>
      <c r="G165" s="96"/>
      <c r="H165" s="96"/>
      <c r="I165" s="96"/>
      <c r="J165" s="97"/>
    </row>
    <row r="166" spans="1:10" s="85" customFormat="1" ht="18" customHeight="1">
      <c r="A166" s="95" t="s">
        <v>165</v>
      </c>
      <c r="B166" s="93"/>
      <c r="C166" s="93"/>
      <c r="D166" s="461"/>
      <c r="E166" s="461"/>
      <c r="F166" s="461"/>
      <c r="G166" s="461"/>
      <c r="H166" s="93" t="s">
        <v>169</v>
      </c>
      <c r="I166" s="461"/>
      <c r="J166" s="462"/>
    </row>
    <row r="167" spans="1:10" s="85" customFormat="1" ht="18" customHeight="1">
      <c r="A167" s="319" t="s">
        <v>166</v>
      </c>
      <c r="B167" s="320"/>
      <c r="C167" s="320"/>
      <c r="D167" s="320"/>
      <c r="E167" s="320"/>
      <c r="F167" s="320"/>
      <c r="G167" s="320"/>
      <c r="H167" s="320"/>
      <c r="I167" s="320"/>
      <c r="J167" s="94"/>
    </row>
    <row r="168" spans="1:10" s="85" customFormat="1" ht="18" customHeight="1">
      <c r="A168" s="270" t="s">
        <v>167</v>
      </c>
      <c r="B168" s="273"/>
      <c r="C168" s="381"/>
      <c r="D168" s="381"/>
      <c r="E168" s="381"/>
      <c r="F168" s="381"/>
      <c r="G168" s="381"/>
      <c r="H168" s="381"/>
      <c r="I168" s="381"/>
      <c r="J168" s="344"/>
    </row>
    <row r="169" spans="1:10" s="85" customFormat="1" ht="18" customHeight="1">
      <c r="A169" s="375"/>
      <c r="B169" s="376"/>
      <c r="C169" s="376"/>
      <c r="D169" s="376"/>
      <c r="E169" s="376"/>
      <c r="F169" s="376"/>
      <c r="G169" s="376"/>
      <c r="H169" s="376"/>
      <c r="I169" s="376"/>
      <c r="J169" s="377"/>
    </row>
    <row r="170" spans="1:10" s="85" customFormat="1" ht="18" customHeight="1" thickBot="1">
      <c r="A170" s="378"/>
      <c r="B170" s="379"/>
      <c r="C170" s="379"/>
      <c r="D170" s="379"/>
      <c r="E170" s="379"/>
      <c r="F170" s="379"/>
      <c r="G170" s="379"/>
      <c r="H170" s="379"/>
      <c r="I170" s="379"/>
      <c r="J170" s="380"/>
    </row>
    <row r="171" spans="1:10">
      <c r="A171" s="35" t="s">
        <v>128</v>
      </c>
    </row>
    <row r="172" spans="1:10">
      <c r="B172" s="35" t="s">
        <v>156</v>
      </c>
    </row>
    <row r="173" spans="1:10">
      <c r="B173" s="35" t="s">
        <v>147</v>
      </c>
    </row>
    <row r="174" spans="1:10">
      <c r="B174" s="35" t="s">
        <v>152</v>
      </c>
    </row>
    <row r="175" spans="1:10">
      <c r="B175" s="35" t="s">
        <v>245</v>
      </c>
    </row>
    <row r="176" spans="1:10">
      <c r="A176" s="35" t="s">
        <v>55</v>
      </c>
    </row>
  </sheetData>
  <sheetProtection algorithmName="SHA-512" hashValue="RiOxL62DQSOAVNlNsxpuEMlJsmdk9/5gUBmP2XcXyO6hY769cSrSYK2R6a5yv9lIkvlax68TGK9NRbuxiY5zRA==" saltValue="Kaz20GxHZHMC/PYAoKY0Qg==" spinCount="100000" sheet="1" objects="1" scenarios="1"/>
  <mergeCells count="140">
    <mergeCell ref="D166:G166"/>
    <mergeCell ref="I166:J166"/>
    <mergeCell ref="A165:C165"/>
    <mergeCell ref="A167:I167"/>
    <mergeCell ref="A156:J156"/>
    <mergeCell ref="A135:J135"/>
    <mergeCell ref="B125:D125"/>
    <mergeCell ref="E125:H125"/>
    <mergeCell ref="B126:D126"/>
    <mergeCell ref="E126:H126"/>
    <mergeCell ref="B128:D128"/>
    <mergeCell ref="E128:H128"/>
    <mergeCell ref="B129:D129"/>
    <mergeCell ref="E129:H129"/>
    <mergeCell ref="B130:D130"/>
    <mergeCell ref="E130:H130"/>
    <mergeCell ref="B131:D131"/>
    <mergeCell ref="E131:H131"/>
    <mergeCell ref="B132:D132"/>
    <mergeCell ref="A153:J154"/>
    <mergeCell ref="A151:J151"/>
    <mergeCell ref="A148:J148"/>
    <mergeCell ref="B127:D127"/>
    <mergeCell ref="E127:H127"/>
    <mergeCell ref="A2:J2"/>
    <mergeCell ref="A3:J3"/>
    <mergeCell ref="A4:B4"/>
    <mergeCell ref="A5:B5"/>
    <mergeCell ref="A6:B15"/>
    <mergeCell ref="C11:J11"/>
    <mergeCell ref="E12:H12"/>
    <mergeCell ref="I8:J10"/>
    <mergeCell ref="I13:J15"/>
    <mergeCell ref="I12:J12"/>
    <mergeCell ref="C4:J4"/>
    <mergeCell ref="C6:J6"/>
    <mergeCell ref="C7:D7"/>
    <mergeCell ref="E7:H7"/>
    <mergeCell ref="I7:J7"/>
    <mergeCell ref="C9:D9"/>
    <mergeCell ref="C5:J5"/>
    <mergeCell ref="C8:D8"/>
    <mergeCell ref="E8:H8"/>
    <mergeCell ref="C12:D12"/>
    <mergeCell ref="G9:H9"/>
    <mergeCell ref="E9:F9"/>
    <mergeCell ref="C13:D13"/>
    <mergeCell ref="E10:F10"/>
    <mergeCell ref="G10:H10"/>
    <mergeCell ref="E13:H13"/>
    <mergeCell ref="G15:H15"/>
    <mergeCell ref="E14:F14"/>
    <mergeCell ref="A46:J46"/>
    <mergeCell ref="I21:J22"/>
    <mergeCell ref="C10:D10"/>
    <mergeCell ref="A16:B18"/>
    <mergeCell ref="A50:J50"/>
    <mergeCell ref="C14:D14"/>
    <mergeCell ref="E17:J17"/>
    <mergeCell ref="E19:J19"/>
    <mergeCell ref="A48:J48"/>
    <mergeCell ref="A45:J45"/>
    <mergeCell ref="I20:J20"/>
    <mergeCell ref="C29:D30"/>
    <mergeCell ref="F23:G24"/>
    <mergeCell ref="C27:D28"/>
    <mergeCell ref="E29:E30"/>
    <mergeCell ref="F29:G30"/>
    <mergeCell ref="E18:J18"/>
    <mergeCell ref="G14:H14"/>
    <mergeCell ref="C25:D26"/>
    <mergeCell ref="E25:E26"/>
    <mergeCell ref="A164:J164"/>
    <mergeCell ref="A169:J170"/>
    <mergeCell ref="C168:J168"/>
    <mergeCell ref="A42:J42"/>
    <mergeCell ref="A19:B28"/>
    <mergeCell ref="I23:J24"/>
    <mergeCell ref="E27:E28"/>
    <mergeCell ref="F27:G28"/>
    <mergeCell ref="I27:J28"/>
    <mergeCell ref="A29:B30"/>
    <mergeCell ref="E23:E24"/>
    <mergeCell ref="A61:J61"/>
    <mergeCell ref="C19:D20"/>
    <mergeCell ref="F21:G22"/>
    <mergeCell ref="E21:E22"/>
    <mergeCell ref="F25:G26"/>
    <mergeCell ref="A162:J162"/>
    <mergeCell ref="A163:J163"/>
    <mergeCell ref="A158:J161"/>
    <mergeCell ref="A157:J157"/>
    <mergeCell ref="D99:E99"/>
    <mergeCell ref="I25:J26"/>
    <mergeCell ref="A155:J155"/>
    <mergeCell ref="G99:H99"/>
    <mergeCell ref="B102:C102"/>
    <mergeCell ref="B103:C103"/>
    <mergeCell ref="C15:D15"/>
    <mergeCell ref="E15:F15"/>
    <mergeCell ref="I29:J30"/>
    <mergeCell ref="D100:E100"/>
    <mergeCell ref="G100:H100"/>
    <mergeCell ref="A64:J64"/>
    <mergeCell ref="A62:J62"/>
    <mergeCell ref="A31:C31"/>
    <mergeCell ref="A32:D32"/>
    <mergeCell ref="E32:F32"/>
    <mergeCell ref="G32:J32"/>
    <mergeCell ref="A34:J34"/>
    <mergeCell ref="A36:J36"/>
    <mergeCell ref="A35:J35"/>
    <mergeCell ref="I31:J31"/>
    <mergeCell ref="A33:D33"/>
    <mergeCell ref="E33:F33"/>
    <mergeCell ref="H33:I33"/>
    <mergeCell ref="D104:E104"/>
    <mergeCell ref="G104:H104"/>
    <mergeCell ref="A78:J82"/>
    <mergeCell ref="A86:J87"/>
    <mergeCell ref="B100:C100"/>
    <mergeCell ref="A67:J67"/>
    <mergeCell ref="A145:J145"/>
    <mergeCell ref="A39:J39"/>
    <mergeCell ref="F20:G20"/>
    <mergeCell ref="C21:D22"/>
    <mergeCell ref="C23:D24"/>
    <mergeCell ref="B99:C99"/>
    <mergeCell ref="E132:H132"/>
    <mergeCell ref="A136:J137"/>
    <mergeCell ref="F119:G119"/>
    <mergeCell ref="B113:E113"/>
    <mergeCell ref="B114:E114"/>
    <mergeCell ref="G102:H102"/>
    <mergeCell ref="D103:E103"/>
    <mergeCell ref="G103:H103"/>
    <mergeCell ref="D101:E101"/>
    <mergeCell ref="G101:H101"/>
    <mergeCell ref="D102:E102"/>
    <mergeCell ref="B101:C101"/>
  </mergeCells>
  <phoneticPr fontId="4"/>
  <dataValidations count="4">
    <dataValidation type="list" allowBlank="1" showInputMessage="1" showErrorMessage="1" sqref="E131:H131" xr:uid="{5B5918D2-5479-4BAF-ADDE-9C43473DDCCC}">
      <formula1>"選択してください,あり（普通）,あり（根抵当）,なし"</formula1>
    </dataValidation>
    <dataValidation type="list" allowBlank="1" showInputMessage="1" showErrorMessage="1" sqref="E32:F32" xr:uid="{FE862D2A-CB07-4327-AC4A-6A86A7E8F5FD}">
      <formula1>"選択してください,策定済み,策定予定"</formula1>
    </dataValidation>
    <dataValidation type="list" allowBlank="1" showInputMessage="1" showErrorMessage="1" sqref="G33 J33" xr:uid="{1977C631-1581-40A7-9BFB-776DFCF6A603}">
      <formula1>"選択,している,していない"</formula1>
    </dataValidation>
    <dataValidation type="list" allowBlank="1" showInputMessage="1" showErrorMessage="1" sqref="D139:D140" xr:uid="{8D1EB207-A46A-45BA-B428-CA26AD940A57}">
      <formula1>"　,〇"</formula1>
    </dataValidation>
  </dataValidations>
  <printOptions horizontalCentered="1"/>
  <pageMargins left="0.62992125984251968" right="0" top="0.78740157480314965" bottom="0.78740157480314965" header="0.31496062992125984" footer="0.31496062992125984"/>
  <pageSetup paperSize="9" scale="93" orientation="portrait" cellComments="asDisplayed" r:id="rId1"/>
  <rowBreaks count="5" manualBreakCount="5">
    <brk id="42" max="9" man="1"/>
    <brk id="67" max="9" man="1"/>
    <brk id="121" max="9" man="1"/>
    <brk id="141" max="9" man="1"/>
    <brk id="177"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O57"/>
  <sheetViews>
    <sheetView view="pageBreakPreview" zoomScale="115" zoomScaleNormal="150" zoomScaleSheetLayoutView="115" zoomScalePageLayoutView="115" workbookViewId="0">
      <selection activeCell="R43" sqref="R43:S43"/>
    </sheetView>
  </sheetViews>
  <sheetFormatPr defaultColWidth="2.625" defaultRowHeight="13.5"/>
  <cols>
    <col min="1" max="1" width="1.125" style="1" customWidth="1"/>
    <col min="2" max="2" width="2.625" style="1"/>
    <col min="3" max="3" width="1.625" style="1" customWidth="1"/>
    <col min="4" max="4" width="2.625" style="1"/>
    <col min="5" max="5" width="2.25" style="1" customWidth="1"/>
    <col min="6" max="18" width="2.625" style="1"/>
    <col min="19" max="19" width="3.5" style="1" customWidth="1"/>
    <col min="20" max="32" width="2.625" style="1"/>
    <col min="33" max="33" width="3" style="1" customWidth="1"/>
    <col min="34" max="16384" width="2.625" style="1"/>
  </cols>
  <sheetData>
    <row r="1" spans="1:41" ht="12" customHeight="1"/>
    <row r="2" spans="1:41" ht="20.65" customHeight="1">
      <c r="B2" s="61" t="s">
        <v>129</v>
      </c>
    </row>
    <row r="4" spans="1:41" ht="19.5" customHeight="1">
      <c r="A4" s="210" t="s">
        <v>281</v>
      </c>
      <c r="V4" s="102" t="s">
        <v>172</v>
      </c>
      <c r="W4" s="546" t="str">
        <f>IF(別紙1!C5="","",別紙1!C5)</f>
        <v>　　　　</v>
      </c>
      <c r="X4" s="546"/>
      <c r="Y4" s="546"/>
      <c r="Z4" s="546"/>
      <c r="AA4" s="546"/>
      <c r="AB4" s="546"/>
      <c r="AC4" s="546"/>
      <c r="AD4" s="546"/>
      <c r="AE4" s="546"/>
      <c r="AF4" s="546"/>
      <c r="AG4" s="546"/>
      <c r="AH4" s="255"/>
      <c r="AI4" s="255"/>
      <c r="AJ4" s="255"/>
      <c r="AK4" s="255"/>
      <c r="AL4" s="255"/>
      <c r="AM4" s="255"/>
      <c r="AN4" s="255"/>
      <c r="AO4" s="255"/>
    </row>
    <row r="5" spans="1:41" ht="30" customHeight="1">
      <c r="A5" s="547" t="s">
        <v>401</v>
      </c>
      <c r="B5" s="547"/>
      <c r="C5" s="547"/>
      <c r="D5" s="547"/>
      <c r="E5" s="547"/>
      <c r="F5" s="547"/>
      <c r="G5" s="547"/>
      <c r="H5" s="547"/>
      <c r="I5" s="547"/>
      <c r="J5" s="547"/>
      <c r="K5" s="547"/>
      <c r="L5" s="547"/>
      <c r="M5" s="547"/>
      <c r="N5" s="547"/>
      <c r="O5" s="547"/>
      <c r="P5" s="547"/>
      <c r="Q5" s="547"/>
      <c r="R5" s="547"/>
      <c r="S5" s="547"/>
      <c r="T5" s="547"/>
      <c r="U5" s="547"/>
      <c r="V5" s="547"/>
      <c r="W5" s="547"/>
      <c r="X5" s="547"/>
      <c r="Y5" s="547"/>
      <c r="Z5" s="547"/>
      <c r="AA5" s="547"/>
      <c r="AB5" s="547"/>
      <c r="AC5" s="547"/>
      <c r="AD5" s="547"/>
      <c r="AE5" s="547"/>
      <c r="AF5" s="547"/>
      <c r="AG5" s="547"/>
    </row>
    <row r="6" spans="1:41" ht="27.6" customHeight="1">
      <c r="A6" s="548" t="s">
        <v>388</v>
      </c>
      <c r="B6" s="548"/>
      <c r="C6" s="548"/>
      <c r="D6" s="548"/>
      <c r="E6" s="548"/>
      <c r="F6" s="548"/>
      <c r="G6" s="548"/>
      <c r="H6" s="548"/>
      <c r="I6" s="548"/>
      <c r="J6" s="548"/>
      <c r="K6" s="548"/>
      <c r="L6" s="548"/>
      <c r="M6" s="548"/>
      <c r="N6" s="548"/>
      <c r="O6" s="548"/>
      <c r="P6" s="548"/>
      <c r="Q6" s="548"/>
      <c r="R6" s="548"/>
      <c r="S6" s="548"/>
      <c r="T6" s="548"/>
      <c r="U6" s="548"/>
      <c r="V6" s="548"/>
      <c r="W6" s="548"/>
      <c r="X6" s="548"/>
      <c r="Y6" s="548"/>
      <c r="Z6" s="548"/>
      <c r="AA6" s="548"/>
      <c r="AB6" s="548"/>
      <c r="AC6" s="548"/>
      <c r="AD6" s="548"/>
      <c r="AE6" s="548"/>
      <c r="AF6" s="548"/>
      <c r="AG6" s="548"/>
    </row>
    <row r="7" spans="1:41" ht="18.75">
      <c r="A7" s="178"/>
      <c r="B7" s="179"/>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243"/>
      <c r="AG7" s="243" t="s">
        <v>350</v>
      </c>
    </row>
    <row r="8" spans="1:41" ht="17.100000000000001" customHeight="1">
      <c r="B8" s="2"/>
      <c r="C8" s="3"/>
      <c r="D8" s="3"/>
      <c r="E8" s="4"/>
      <c r="F8" s="5" t="s">
        <v>0</v>
      </c>
      <c r="G8" s="5"/>
      <c r="H8" s="5"/>
      <c r="I8" s="5"/>
      <c r="J8" s="5"/>
      <c r="K8" s="5"/>
      <c r="L8" s="6"/>
      <c r="M8" s="7" t="s">
        <v>1</v>
      </c>
      <c r="N8" s="5"/>
      <c r="O8" s="5"/>
      <c r="P8" s="5"/>
      <c r="Q8" s="5"/>
      <c r="R8" s="5"/>
      <c r="S8" s="6"/>
      <c r="T8" s="8" t="s">
        <v>2</v>
      </c>
      <c r="U8" s="9"/>
      <c r="V8" s="9"/>
      <c r="W8" s="9"/>
      <c r="X8" s="9"/>
      <c r="Y8" s="9"/>
      <c r="Z8" s="10"/>
      <c r="AA8" s="8" t="s">
        <v>3</v>
      </c>
      <c r="AB8" s="9"/>
      <c r="AC8" s="9"/>
      <c r="AD8" s="9"/>
      <c r="AE8" s="9"/>
      <c r="AF8" s="9"/>
      <c r="AG8" s="10"/>
    </row>
    <row r="9" spans="1:41" ht="17.100000000000001" customHeight="1">
      <c r="B9" s="11"/>
      <c r="C9" s="12"/>
      <c r="D9" s="12"/>
      <c r="E9" s="13"/>
      <c r="L9" s="14"/>
      <c r="M9" s="15" t="s">
        <v>4</v>
      </c>
      <c r="S9" s="14"/>
      <c r="T9" s="16" t="s">
        <v>122</v>
      </c>
      <c r="U9" s="17"/>
      <c r="V9" s="17"/>
      <c r="W9" s="17"/>
      <c r="X9" s="17"/>
      <c r="Y9" s="17"/>
      <c r="Z9" s="18"/>
      <c r="AA9" s="16" t="s">
        <v>5</v>
      </c>
      <c r="AB9" s="17"/>
      <c r="AC9" s="17"/>
      <c r="AD9" s="17"/>
      <c r="AE9" s="17"/>
      <c r="AF9" s="17"/>
      <c r="AG9" s="18"/>
    </row>
    <row r="10" spans="1:41" ht="17.100000000000001" customHeight="1">
      <c r="B10" s="11"/>
      <c r="C10" s="12"/>
      <c r="D10" s="12"/>
      <c r="E10" s="13"/>
      <c r="F10" s="19"/>
      <c r="G10" s="19"/>
      <c r="H10" s="19"/>
      <c r="I10" s="19"/>
      <c r="J10" s="19"/>
      <c r="K10" s="19"/>
      <c r="L10" s="20"/>
      <c r="M10" s="21"/>
      <c r="N10" s="19"/>
      <c r="O10" s="19"/>
      <c r="P10" s="19"/>
      <c r="Q10" s="19"/>
      <c r="R10" s="19"/>
      <c r="S10" s="20"/>
      <c r="T10" s="22"/>
      <c r="U10" s="23"/>
      <c r="V10" s="23"/>
      <c r="W10" s="23"/>
      <c r="X10" s="23"/>
      <c r="Y10" s="23"/>
      <c r="Z10" s="24"/>
      <c r="AA10" s="22"/>
      <c r="AB10" s="23"/>
      <c r="AC10" s="23"/>
      <c r="AD10" s="23"/>
      <c r="AE10" s="23"/>
      <c r="AF10" s="23"/>
      <c r="AG10" s="24"/>
    </row>
    <row r="11" spans="1:41" ht="17.100000000000001" customHeight="1">
      <c r="B11" s="11" t="s">
        <v>6</v>
      </c>
      <c r="C11" s="12"/>
      <c r="D11" s="12"/>
      <c r="E11" s="13"/>
      <c r="F11" s="566"/>
      <c r="G11" s="566"/>
      <c r="H11" s="566"/>
      <c r="I11" s="566"/>
      <c r="J11" s="566"/>
      <c r="K11" s="566"/>
      <c r="L11" s="567"/>
      <c r="M11" s="568">
        <v>0</v>
      </c>
      <c r="N11" s="568"/>
      <c r="O11" s="568"/>
      <c r="P11" s="568"/>
      <c r="Q11" s="568"/>
      <c r="R11" s="568"/>
      <c r="S11" s="568"/>
      <c r="T11" s="558">
        <f>F11-M11</f>
        <v>0</v>
      </c>
      <c r="U11" s="558"/>
      <c r="V11" s="558"/>
      <c r="W11" s="558"/>
      <c r="X11" s="558"/>
      <c r="Y11" s="558"/>
      <c r="Z11" s="558"/>
      <c r="AA11" s="558">
        <f>L34</f>
        <v>0</v>
      </c>
      <c r="AB11" s="558"/>
      <c r="AC11" s="558"/>
      <c r="AD11" s="558"/>
      <c r="AE11" s="558"/>
      <c r="AF11" s="558"/>
      <c r="AG11" s="558"/>
    </row>
    <row r="12" spans="1:41" ht="17.100000000000001" customHeight="1">
      <c r="B12" s="11"/>
      <c r="C12" s="12"/>
      <c r="D12" s="12"/>
      <c r="E12" s="13"/>
      <c r="F12" s="9" t="s">
        <v>7</v>
      </c>
      <c r="G12" s="9"/>
      <c r="H12" s="9"/>
      <c r="I12" s="9"/>
      <c r="J12" s="9"/>
      <c r="K12" s="9"/>
      <c r="L12" s="10"/>
      <c r="M12" s="8" t="s">
        <v>8</v>
      </c>
      <c r="N12" s="9"/>
      <c r="O12" s="9"/>
      <c r="P12" s="9"/>
      <c r="Q12" s="9"/>
      <c r="R12" s="9"/>
      <c r="S12" s="10"/>
      <c r="T12" s="8" t="s">
        <v>9</v>
      </c>
      <c r="U12" s="9"/>
      <c r="V12" s="9"/>
      <c r="W12" s="9"/>
      <c r="X12" s="9"/>
      <c r="Y12" s="9"/>
      <c r="Z12" s="10"/>
      <c r="AA12" s="8" t="s">
        <v>10</v>
      </c>
      <c r="AB12" s="9"/>
      <c r="AC12" s="9"/>
      <c r="AD12" s="9"/>
      <c r="AE12" s="9"/>
      <c r="AF12" s="9"/>
      <c r="AG12" s="10"/>
    </row>
    <row r="13" spans="1:41" ht="17.100000000000001" customHeight="1">
      <c r="B13" s="11"/>
      <c r="C13" s="12"/>
      <c r="D13" s="12"/>
      <c r="E13" s="13"/>
      <c r="F13" s="17"/>
      <c r="G13" s="17"/>
      <c r="H13" s="17"/>
      <c r="I13" s="17"/>
      <c r="J13" s="17"/>
      <c r="K13" s="17"/>
      <c r="L13" s="18"/>
      <c r="M13" s="16" t="s">
        <v>11</v>
      </c>
      <c r="N13" s="17"/>
      <c r="O13" s="17"/>
      <c r="P13" s="17"/>
      <c r="Q13" s="17"/>
      <c r="R13" s="17"/>
      <c r="S13" s="18"/>
      <c r="T13" s="16" t="s">
        <v>12</v>
      </c>
      <c r="U13" s="17"/>
      <c r="V13" s="17"/>
      <c r="W13" s="17"/>
      <c r="X13" s="17"/>
      <c r="Y13" s="17"/>
      <c r="Z13" s="18"/>
      <c r="AA13" s="16" t="s">
        <v>387</v>
      </c>
      <c r="AB13" s="17"/>
      <c r="AC13" s="17"/>
      <c r="AD13" s="17"/>
      <c r="AE13" s="17"/>
      <c r="AF13" s="17"/>
      <c r="AG13" s="18"/>
    </row>
    <row r="14" spans="1:41" ht="17.100000000000001" customHeight="1">
      <c r="B14" s="11"/>
      <c r="C14" s="12"/>
      <c r="D14" s="12"/>
      <c r="E14" s="13"/>
      <c r="F14" s="16"/>
      <c r="G14" s="17"/>
      <c r="H14" s="17"/>
      <c r="I14" s="17"/>
      <c r="J14" s="17"/>
      <c r="K14" s="17"/>
      <c r="L14" s="18"/>
      <c r="M14" s="16" t="s">
        <v>13</v>
      </c>
      <c r="N14" s="17"/>
      <c r="O14" s="17"/>
      <c r="P14" s="17"/>
      <c r="Q14" s="17"/>
      <c r="R14" s="17"/>
      <c r="S14" s="18"/>
      <c r="T14" s="16" t="s">
        <v>13</v>
      </c>
      <c r="U14" s="17"/>
      <c r="V14" s="17"/>
      <c r="W14" s="17"/>
      <c r="X14" s="17"/>
      <c r="Y14" s="17"/>
      <c r="Z14" s="18"/>
      <c r="AA14" s="552"/>
      <c r="AB14" s="553"/>
      <c r="AC14" s="553"/>
      <c r="AD14" s="553"/>
      <c r="AE14" s="553"/>
      <c r="AF14" s="553"/>
      <c r="AG14" s="554"/>
    </row>
    <row r="15" spans="1:41" ht="17.100000000000001" customHeight="1">
      <c r="B15" s="11"/>
      <c r="C15" s="12"/>
      <c r="D15" s="12"/>
      <c r="E15" s="13"/>
      <c r="F15" s="16"/>
      <c r="G15" s="17"/>
      <c r="H15" s="17"/>
      <c r="I15" s="17"/>
      <c r="J15" s="17"/>
      <c r="K15" s="17"/>
      <c r="L15" s="18"/>
      <c r="M15" s="16"/>
      <c r="N15" s="17"/>
      <c r="O15" s="17"/>
      <c r="P15" s="17"/>
      <c r="Q15" s="17"/>
      <c r="R15" s="17"/>
      <c r="S15" s="18"/>
      <c r="T15" s="16"/>
      <c r="U15" s="17"/>
      <c r="V15" s="17"/>
      <c r="W15" s="17"/>
      <c r="X15" s="17"/>
      <c r="Y15" s="17"/>
      <c r="Z15" s="18"/>
      <c r="AA15" s="552"/>
      <c r="AB15" s="553"/>
      <c r="AC15" s="553"/>
      <c r="AD15" s="553"/>
      <c r="AE15" s="553"/>
      <c r="AF15" s="553"/>
      <c r="AG15" s="554"/>
    </row>
    <row r="16" spans="1:41" ht="17.100000000000001" customHeight="1">
      <c r="B16" s="11"/>
      <c r="C16" s="12"/>
      <c r="D16" s="12"/>
      <c r="E16" s="13"/>
      <c r="F16" s="22"/>
      <c r="G16" s="23"/>
      <c r="H16" s="23"/>
      <c r="I16" s="23"/>
      <c r="J16" s="23"/>
      <c r="K16" s="23"/>
      <c r="L16" s="24"/>
      <c r="M16" s="22"/>
      <c r="N16" s="23"/>
      <c r="O16" s="23"/>
      <c r="P16" s="23"/>
      <c r="Q16" s="23"/>
      <c r="R16" s="23"/>
      <c r="S16" s="24"/>
      <c r="T16" s="22"/>
      <c r="U16" s="23"/>
      <c r="V16" s="23"/>
      <c r="W16" s="23"/>
      <c r="X16" s="23"/>
      <c r="Y16" s="23"/>
      <c r="Z16" s="24"/>
      <c r="AA16" s="555"/>
      <c r="AB16" s="556"/>
      <c r="AC16" s="556"/>
      <c r="AD16" s="556"/>
      <c r="AE16" s="556"/>
      <c r="AF16" s="556"/>
      <c r="AG16" s="557"/>
    </row>
    <row r="17" spans="2:33" ht="17.100000000000001" customHeight="1">
      <c r="B17" s="21"/>
      <c r="C17" s="19"/>
      <c r="D17" s="19"/>
      <c r="E17" s="20"/>
      <c r="F17" s="559" t="s">
        <v>268</v>
      </c>
      <c r="G17" s="559"/>
      <c r="H17" s="559"/>
      <c r="I17" s="559"/>
      <c r="J17" s="559"/>
      <c r="K17" s="559"/>
      <c r="L17" s="559"/>
      <c r="M17" s="560">
        <f>AA11</f>
        <v>0</v>
      </c>
      <c r="N17" s="561"/>
      <c r="O17" s="561"/>
      <c r="P17" s="561"/>
      <c r="Q17" s="561"/>
      <c r="R17" s="561"/>
      <c r="S17" s="562"/>
      <c r="T17" s="560">
        <f>IF(T11&gt;M17,M17,T11)</f>
        <v>0</v>
      </c>
      <c r="U17" s="561"/>
      <c r="V17" s="561"/>
      <c r="W17" s="561"/>
      <c r="X17" s="561"/>
      <c r="Y17" s="561"/>
      <c r="Z17" s="562"/>
      <c r="AA17" s="563">
        <f>IF(別紙1!F116&lt;40000,IF(ROUNDDOWN(T17/3,-3)&gt;75000000,75000000,ROUNDDOWN(T17/3,-3)),IF(T17=0,0,別紙1!F119))</f>
        <v>0</v>
      </c>
      <c r="AB17" s="564"/>
      <c r="AC17" s="564"/>
      <c r="AD17" s="564"/>
      <c r="AE17" s="564"/>
      <c r="AF17" s="564"/>
      <c r="AG17" s="565"/>
    </row>
    <row r="18" spans="2:33" ht="17.100000000000001" customHeight="1">
      <c r="B18" s="25" t="s">
        <v>14</v>
      </c>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7"/>
    </row>
    <row r="19" spans="2:33" ht="17.100000000000001" customHeight="1">
      <c r="B19" s="28" t="s">
        <v>15</v>
      </c>
      <c r="C19" s="29"/>
      <c r="D19" s="29"/>
      <c r="E19" s="29"/>
      <c r="F19" s="29"/>
      <c r="G19" s="29"/>
      <c r="H19" s="29"/>
      <c r="I19" s="29"/>
      <c r="J19" s="29"/>
      <c r="K19" s="30"/>
      <c r="L19" s="2" t="s">
        <v>16</v>
      </c>
      <c r="M19" s="3"/>
      <c r="N19" s="3"/>
      <c r="O19" s="3"/>
      <c r="P19" s="3"/>
      <c r="Q19" s="3"/>
      <c r="R19" s="4"/>
      <c r="S19" s="31" t="s">
        <v>17</v>
      </c>
      <c r="T19" s="32"/>
      <c r="U19" s="32"/>
      <c r="V19" s="32"/>
      <c r="W19" s="32"/>
      <c r="X19" s="32"/>
      <c r="Y19" s="32"/>
      <c r="Z19" s="32"/>
      <c r="AA19" s="32"/>
      <c r="AB19" s="32"/>
      <c r="AC19" s="32"/>
      <c r="AD19" s="32"/>
      <c r="AE19" s="32"/>
      <c r="AF19" s="32"/>
      <c r="AG19" s="33"/>
    </row>
    <row r="20" spans="2:33" ht="17.100000000000001" customHeight="1">
      <c r="B20" s="62"/>
      <c r="C20" s="63"/>
      <c r="D20" s="63"/>
      <c r="E20" s="63"/>
      <c r="F20" s="63"/>
      <c r="G20" s="63"/>
      <c r="H20" s="63"/>
      <c r="I20" s="63"/>
      <c r="J20" s="63"/>
      <c r="K20" s="63"/>
      <c r="L20" s="543"/>
      <c r="M20" s="544"/>
      <c r="N20" s="544"/>
      <c r="O20" s="544"/>
      <c r="P20" s="544"/>
      <c r="Q20" s="544"/>
      <c r="R20" s="545"/>
      <c r="S20" s="549"/>
      <c r="T20" s="550"/>
      <c r="U20" s="550"/>
      <c r="V20" s="550"/>
      <c r="W20" s="550"/>
      <c r="X20" s="550"/>
      <c r="Y20" s="550"/>
      <c r="Z20" s="550"/>
      <c r="AA20" s="550"/>
      <c r="AB20" s="550"/>
      <c r="AC20" s="550"/>
      <c r="AD20" s="550"/>
      <c r="AE20" s="550"/>
      <c r="AF20" s="550"/>
      <c r="AG20" s="551"/>
    </row>
    <row r="21" spans="2:33" ht="17.100000000000001" customHeight="1">
      <c r="B21" s="64"/>
      <c r="C21" s="65"/>
      <c r="D21" s="65"/>
      <c r="E21" s="65"/>
      <c r="F21" s="65"/>
      <c r="G21" s="65"/>
      <c r="H21" s="65"/>
      <c r="I21" s="65"/>
      <c r="J21" s="65"/>
      <c r="K21" s="65"/>
      <c r="L21" s="530"/>
      <c r="M21" s="531"/>
      <c r="N21" s="531"/>
      <c r="O21" s="531"/>
      <c r="P21" s="531"/>
      <c r="Q21" s="531"/>
      <c r="R21" s="532"/>
      <c r="S21" s="540"/>
      <c r="T21" s="541"/>
      <c r="U21" s="541"/>
      <c r="V21" s="541"/>
      <c r="W21" s="541"/>
      <c r="X21" s="541"/>
      <c r="Y21" s="541"/>
      <c r="Z21" s="541"/>
      <c r="AA21" s="541"/>
      <c r="AB21" s="541"/>
      <c r="AC21" s="541"/>
      <c r="AD21" s="541"/>
      <c r="AE21" s="541"/>
      <c r="AF21" s="541"/>
      <c r="AG21" s="542"/>
    </row>
    <row r="22" spans="2:33" ht="17.100000000000001" customHeight="1">
      <c r="B22" s="64"/>
      <c r="C22" s="65"/>
      <c r="D22" s="65"/>
      <c r="E22" s="65"/>
      <c r="F22" s="65"/>
      <c r="G22" s="65"/>
      <c r="H22" s="65"/>
      <c r="I22" s="65"/>
      <c r="J22" s="65"/>
      <c r="K22" s="65"/>
      <c r="L22" s="530"/>
      <c r="M22" s="531"/>
      <c r="N22" s="531"/>
      <c r="O22" s="531"/>
      <c r="P22" s="531"/>
      <c r="Q22" s="531"/>
      <c r="R22" s="532"/>
      <c r="S22" s="540"/>
      <c r="T22" s="541"/>
      <c r="U22" s="541"/>
      <c r="V22" s="541"/>
      <c r="W22" s="541"/>
      <c r="X22" s="541"/>
      <c r="Y22" s="541"/>
      <c r="Z22" s="541"/>
      <c r="AA22" s="541"/>
      <c r="AB22" s="541"/>
      <c r="AC22" s="541"/>
      <c r="AD22" s="541"/>
      <c r="AE22" s="541"/>
      <c r="AF22" s="541"/>
      <c r="AG22" s="542"/>
    </row>
    <row r="23" spans="2:33" ht="17.100000000000001" customHeight="1">
      <c r="B23" s="64"/>
      <c r="C23" s="65"/>
      <c r="D23" s="65"/>
      <c r="E23" s="65"/>
      <c r="F23" s="65"/>
      <c r="G23" s="65"/>
      <c r="H23" s="65"/>
      <c r="I23" s="65"/>
      <c r="J23" s="65"/>
      <c r="K23" s="65"/>
      <c r="L23" s="530"/>
      <c r="M23" s="531"/>
      <c r="N23" s="531"/>
      <c r="O23" s="531"/>
      <c r="P23" s="531"/>
      <c r="Q23" s="531"/>
      <c r="R23" s="532"/>
      <c r="S23" s="540"/>
      <c r="T23" s="541"/>
      <c r="U23" s="541"/>
      <c r="V23" s="541"/>
      <c r="W23" s="541"/>
      <c r="X23" s="541"/>
      <c r="Y23" s="541"/>
      <c r="Z23" s="541"/>
      <c r="AA23" s="541"/>
      <c r="AB23" s="541"/>
      <c r="AC23" s="541"/>
      <c r="AD23" s="541"/>
      <c r="AE23" s="541"/>
      <c r="AF23" s="541"/>
      <c r="AG23" s="542"/>
    </row>
    <row r="24" spans="2:33" ht="15" customHeight="1">
      <c r="B24" s="64"/>
      <c r="C24" s="65"/>
      <c r="D24" s="65"/>
      <c r="E24" s="65"/>
      <c r="F24" s="65"/>
      <c r="G24" s="65"/>
      <c r="H24" s="65"/>
      <c r="I24" s="65"/>
      <c r="J24" s="65"/>
      <c r="K24" s="65"/>
      <c r="L24" s="530"/>
      <c r="M24" s="531"/>
      <c r="N24" s="531"/>
      <c r="O24" s="531"/>
      <c r="P24" s="531"/>
      <c r="Q24" s="531"/>
      <c r="R24" s="532"/>
      <c r="S24" s="540"/>
      <c r="T24" s="541"/>
      <c r="U24" s="541"/>
      <c r="V24" s="541"/>
      <c r="W24" s="541"/>
      <c r="X24" s="541"/>
      <c r="Y24" s="541"/>
      <c r="Z24" s="541"/>
      <c r="AA24" s="541"/>
      <c r="AB24" s="541"/>
      <c r="AC24" s="541"/>
      <c r="AD24" s="541"/>
      <c r="AE24" s="541"/>
      <c r="AF24" s="541"/>
      <c r="AG24" s="542"/>
    </row>
    <row r="25" spans="2:33" ht="17.100000000000001" customHeight="1">
      <c r="B25" s="64"/>
      <c r="C25" s="65"/>
      <c r="D25" s="65"/>
      <c r="E25" s="65"/>
      <c r="F25" s="65"/>
      <c r="G25" s="65"/>
      <c r="H25" s="65"/>
      <c r="I25" s="65"/>
      <c r="J25" s="65"/>
      <c r="K25" s="65"/>
      <c r="L25" s="530"/>
      <c r="M25" s="531"/>
      <c r="N25" s="531"/>
      <c r="O25" s="531"/>
      <c r="P25" s="531"/>
      <c r="Q25" s="531"/>
      <c r="R25" s="532"/>
      <c r="S25" s="540"/>
      <c r="T25" s="541"/>
      <c r="U25" s="541"/>
      <c r="V25" s="541"/>
      <c r="W25" s="541"/>
      <c r="X25" s="541"/>
      <c r="Y25" s="541"/>
      <c r="Z25" s="541"/>
      <c r="AA25" s="541"/>
      <c r="AB25" s="541"/>
      <c r="AC25" s="541"/>
      <c r="AD25" s="541"/>
      <c r="AE25" s="541"/>
      <c r="AF25" s="541"/>
      <c r="AG25" s="542"/>
    </row>
    <row r="26" spans="2:33" ht="12" customHeight="1">
      <c r="B26" s="64"/>
      <c r="C26" s="65"/>
      <c r="D26" s="65"/>
      <c r="E26" s="65"/>
      <c r="F26" s="65"/>
      <c r="G26" s="65"/>
      <c r="H26" s="65"/>
      <c r="I26" s="65"/>
      <c r="J26" s="65"/>
      <c r="K26" s="65"/>
      <c r="L26" s="530"/>
      <c r="M26" s="531"/>
      <c r="N26" s="531"/>
      <c r="O26" s="531"/>
      <c r="P26" s="531"/>
      <c r="Q26" s="531"/>
      <c r="R26" s="532"/>
      <c r="S26" s="540"/>
      <c r="T26" s="541"/>
      <c r="U26" s="541"/>
      <c r="V26" s="541"/>
      <c r="W26" s="541"/>
      <c r="X26" s="541"/>
      <c r="Y26" s="541"/>
      <c r="Z26" s="541"/>
      <c r="AA26" s="541"/>
      <c r="AB26" s="541"/>
      <c r="AC26" s="541"/>
      <c r="AD26" s="541"/>
      <c r="AE26" s="541"/>
      <c r="AF26" s="541"/>
      <c r="AG26" s="542"/>
    </row>
    <row r="27" spans="2:33" ht="17.100000000000001" customHeight="1">
      <c r="B27" s="64"/>
      <c r="C27" s="65"/>
      <c r="D27" s="65"/>
      <c r="E27" s="65"/>
      <c r="F27" s="65"/>
      <c r="G27" s="65"/>
      <c r="H27" s="65"/>
      <c r="I27" s="65"/>
      <c r="J27" s="65"/>
      <c r="K27" s="65"/>
      <c r="L27" s="530"/>
      <c r="M27" s="531"/>
      <c r="N27" s="531"/>
      <c r="O27" s="531"/>
      <c r="P27" s="531"/>
      <c r="Q27" s="531"/>
      <c r="R27" s="532"/>
      <c r="S27" s="540"/>
      <c r="T27" s="541"/>
      <c r="U27" s="541"/>
      <c r="V27" s="541"/>
      <c r="W27" s="541"/>
      <c r="X27" s="541"/>
      <c r="Y27" s="541"/>
      <c r="Z27" s="541"/>
      <c r="AA27" s="541"/>
      <c r="AB27" s="541"/>
      <c r="AC27" s="541"/>
      <c r="AD27" s="541"/>
      <c r="AE27" s="541"/>
      <c r="AF27" s="541"/>
      <c r="AG27" s="542"/>
    </row>
    <row r="28" spans="2:33" ht="17.100000000000001" customHeight="1">
      <c r="B28" s="64"/>
      <c r="C28" s="65"/>
      <c r="D28" s="65"/>
      <c r="E28" s="65"/>
      <c r="F28" s="65"/>
      <c r="G28" s="65"/>
      <c r="H28" s="65"/>
      <c r="I28" s="65"/>
      <c r="J28" s="65"/>
      <c r="K28" s="65"/>
      <c r="L28" s="530"/>
      <c r="M28" s="531"/>
      <c r="N28" s="531"/>
      <c r="O28" s="531"/>
      <c r="P28" s="531"/>
      <c r="Q28" s="531"/>
      <c r="R28" s="532"/>
      <c r="S28" s="540"/>
      <c r="T28" s="541"/>
      <c r="U28" s="541"/>
      <c r="V28" s="541"/>
      <c r="W28" s="541"/>
      <c r="X28" s="541"/>
      <c r="Y28" s="541"/>
      <c r="Z28" s="541"/>
      <c r="AA28" s="541"/>
      <c r="AB28" s="541"/>
      <c r="AC28" s="541"/>
      <c r="AD28" s="541"/>
      <c r="AE28" s="541"/>
      <c r="AF28" s="541"/>
      <c r="AG28" s="542"/>
    </row>
    <row r="29" spans="2:33" ht="17.100000000000001" customHeight="1">
      <c r="B29" s="64"/>
      <c r="C29" s="65"/>
      <c r="D29" s="65"/>
      <c r="E29" s="65"/>
      <c r="F29" s="65"/>
      <c r="G29" s="65"/>
      <c r="H29" s="65"/>
      <c r="I29" s="65"/>
      <c r="J29" s="65"/>
      <c r="K29" s="65"/>
      <c r="L29" s="530"/>
      <c r="M29" s="531"/>
      <c r="N29" s="531"/>
      <c r="O29" s="531"/>
      <c r="P29" s="531"/>
      <c r="Q29" s="531"/>
      <c r="R29" s="532"/>
      <c r="S29" s="540"/>
      <c r="T29" s="541"/>
      <c r="U29" s="541"/>
      <c r="V29" s="541"/>
      <c r="W29" s="541"/>
      <c r="X29" s="541"/>
      <c r="Y29" s="541"/>
      <c r="Z29" s="541"/>
      <c r="AA29" s="541"/>
      <c r="AB29" s="541"/>
      <c r="AC29" s="541"/>
      <c r="AD29" s="541"/>
      <c r="AE29" s="541"/>
      <c r="AF29" s="541"/>
      <c r="AG29" s="542"/>
    </row>
    <row r="30" spans="2:33" ht="17.100000000000001" customHeight="1">
      <c r="B30" s="64"/>
      <c r="C30" s="65"/>
      <c r="D30" s="65"/>
      <c r="E30" s="65"/>
      <c r="F30" s="65"/>
      <c r="G30" s="65"/>
      <c r="H30" s="65"/>
      <c r="I30" s="65"/>
      <c r="J30" s="65"/>
      <c r="K30" s="65"/>
      <c r="L30" s="530"/>
      <c r="M30" s="531"/>
      <c r="N30" s="531"/>
      <c r="O30" s="531"/>
      <c r="P30" s="531"/>
      <c r="Q30" s="531"/>
      <c r="R30" s="532"/>
      <c r="S30" s="540"/>
      <c r="T30" s="541"/>
      <c r="U30" s="541"/>
      <c r="V30" s="541"/>
      <c r="W30" s="541"/>
      <c r="X30" s="541"/>
      <c r="Y30" s="541"/>
      <c r="Z30" s="541"/>
      <c r="AA30" s="541"/>
      <c r="AB30" s="541"/>
      <c r="AC30" s="541"/>
      <c r="AD30" s="541"/>
      <c r="AE30" s="541"/>
      <c r="AF30" s="541"/>
      <c r="AG30" s="542"/>
    </row>
    <row r="31" spans="2:33" ht="17.100000000000001" customHeight="1">
      <c r="B31" s="64"/>
      <c r="C31" s="65"/>
      <c r="D31" s="65"/>
      <c r="E31" s="65"/>
      <c r="F31" s="65"/>
      <c r="G31" s="65"/>
      <c r="H31" s="65"/>
      <c r="I31" s="65"/>
      <c r="J31" s="65"/>
      <c r="K31" s="65"/>
      <c r="L31" s="530"/>
      <c r="M31" s="531"/>
      <c r="N31" s="531"/>
      <c r="O31" s="531"/>
      <c r="P31" s="531"/>
      <c r="Q31" s="531"/>
      <c r="R31" s="532"/>
      <c r="S31" s="540"/>
      <c r="T31" s="541"/>
      <c r="U31" s="541"/>
      <c r="V31" s="541"/>
      <c r="W31" s="541"/>
      <c r="X31" s="541"/>
      <c r="Y31" s="541"/>
      <c r="Z31" s="541"/>
      <c r="AA31" s="541"/>
      <c r="AB31" s="541"/>
      <c r="AC31" s="541"/>
      <c r="AD31" s="541"/>
      <c r="AE31" s="541"/>
      <c r="AF31" s="541"/>
      <c r="AG31" s="542"/>
    </row>
    <row r="32" spans="2:33" ht="17.100000000000001" customHeight="1">
      <c r="B32" s="64"/>
      <c r="C32" s="65"/>
      <c r="D32" s="65"/>
      <c r="E32" s="65"/>
      <c r="F32" s="65"/>
      <c r="G32" s="65"/>
      <c r="H32" s="65"/>
      <c r="I32" s="65"/>
      <c r="J32" s="65"/>
      <c r="K32" s="65"/>
      <c r="L32" s="530"/>
      <c r="M32" s="531"/>
      <c r="N32" s="531"/>
      <c r="O32" s="531"/>
      <c r="P32" s="531"/>
      <c r="Q32" s="531"/>
      <c r="R32" s="532"/>
      <c r="S32" s="540"/>
      <c r="T32" s="541"/>
      <c r="U32" s="541"/>
      <c r="V32" s="541"/>
      <c r="W32" s="541"/>
      <c r="X32" s="541"/>
      <c r="Y32" s="541"/>
      <c r="Z32" s="541"/>
      <c r="AA32" s="541"/>
      <c r="AB32" s="541"/>
      <c r="AC32" s="541"/>
      <c r="AD32" s="541"/>
      <c r="AE32" s="541"/>
      <c r="AF32" s="541"/>
      <c r="AG32" s="542"/>
    </row>
    <row r="33" spans="2:33" ht="17.100000000000001" customHeight="1">
      <c r="B33" s="66"/>
      <c r="C33" s="67"/>
      <c r="D33" s="67"/>
      <c r="E33" s="67"/>
      <c r="F33" s="67"/>
      <c r="G33" s="67"/>
      <c r="H33" s="67"/>
      <c r="I33" s="67"/>
      <c r="J33" s="67"/>
      <c r="K33" s="67"/>
      <c r="L33" s="536"/>
      <c r="M33" s="537"/>
      <c r="N33" s="537"/>
      <c r="O33" s="537"/>
      <c r="P33" s="537"/>
      <c r="Q33" s="537"/>
      <c r="R33" s="538"/>
      <c r="S33" s="540"/>
      <c r="T33" s="541"/>
      <c r="U33" s="541"/>
      <c r="V33" s="541"/>
      <c r="W33" s="541"/>
      <c r="X33" s="541"/>
      <c r="Y33" s="541"/>
      <c r="Z33" s="541"/>
      <c r="AA33" s="541"/>
      <c r="AB33" s="541"/>
      <c r="AC33" s="541"/>
      <c r="AD33" s="541"/>
      <c r="AE33" s="541"/>
      <c r="AF33" s="541"/>
      <c r="AG33" s="542"/>
    </row>
    <row r="34" spans="2:33" ht="17.100000000000001" customHeight="1">
      <c r="B34" s="31" t="s">
        <v>18</v>
      </c>
      <c r="C34" s="32"/>
      <c r="D34" s="32"/>
      <c r="E34" s="32"/>
      <c r="F34" s="32"/>
      <c r="G34" s="32"/>
      <c r="H34" s="32"/>
      <c r="I34" s="32"/>
      <c r="J34" s="32"/>
      <c r="K34" s="32"/>
      <c r="L34" s="533">
        <f>SUM(L20:R33)</f>
        <v>0</v>
      </c>
      <c r="M34" s="534"/>
      <c r="N34" s="534"/>
      <c r="O34" s="534"/>
      <c r="P34" s="534"/>
      <c r="Q34" s="534"/>
      <c r="R34" s="535"/>
      <c r="S34" s="26"/>
      <c r="T34" s="26"/>
      <c r="U34" s="26"/>
      <c r="V34" s="26"/>
      <c r="W34" s="26"/>
      <c r="X34" s="26"/>
      <c r="Y34" s="26"/>
      <c r="Z34" s="26"/>
      <c r="AA34" s="26"/>
      <c r="AB34" s="26"/>
      <c r="AC34" s="26"/>
      <c r="AD34" s="26"/>
      <c r="AE34" s="26"/>
      <c r="AF34" s="26"/>
      <c r="AG34" s="27"/>
    </row>
    <row r="35" spans="2:33" ht="17.100000000000001" customHeight="1">
      <c r="B35" s="25" t="s">
        <v>19</v>
      </c>
      <c r="C35" s="26"/>
      <c r="D35" s="26"/>
      <c r="E35" s="26"/>
      <c r="F35" s="26"/>
      <c r="G35" s="26"/>
      <c r="H35" s="26"/>
      <c r="I35" s="26"/>
      <c r="J35" s="26"/>
      <c r="K35" s="5"/>
      <c r="L35" s="5"/>
      <c r="M35" s="5"/>
      <c r="N35" s="5"/>
      <c r="O35" s="5"/>
      <c r="P35" s="5"/>
      <c r="Q35" s="5"/>
      <c r="R35" s="5"/>
      <c r="S35" s="5"/>
      <c r="T35" s="5"/>
      <c r="U35" s="5"/>
      <c r="V35" s="5"/>
      <c r="W35" s="5"/>
      <c r="X35" s="5"/>
      <c r="Y35" s="5"/>
      <c r="Z35" s="5"/>
      <c r="AA35" s="5"/>
      <c r="AB35" s="5"/>
      <c r="AC35" s="5"/>
      <c r="AD35" s="5"/>
      <c r="AE35" s="5"/>
      <c r="AF35" s="5"/>
      <c r="AG35" s="6"/>
    </row>
    <row r="36" spans="2:33" ht="17.100000000000001" customHeight="1">
      <c r="B36" s="2" t="s">
        <v>20</v>
      </c>
      <c r="C36" s="3"/>
      <c r="D36" s="3"/>
      <c r="E36" s="3"/>
      <c r="F36" s="3"/>
      <c r="G36" s="3"/>
      <c r="H36" s="3"/>
      <c r="I36" s="3"/>
      <c r="J36" s="4"/>
      <c r="K36" s="2" t="s">
        <v>21</v>
      </c>
      <c r="L36" s="3"/>
      <c r="M36" s="3"/>
      <c r="N36" s="3"/>
      <c r="O36" s="3"/>
      <c r="P36" s="3"/>
      <c r="Q36" s="4"/>
      <c r="R36" s="2" t="s">
        <v>22</v>
      </c>
      <c r="S36" s="4"/>
      <c r="T36" s="2" t="s">
        <v>23</v>
      </c>
      <c r="U36" s="3"/>
      <c r="V36" s="3"/>
      <c r="W36" s="4"/>
      <c r="X36" s="2" t="s">
        <v>16</v>
      </c>
      <c r="Y36" s="3"/>
      <c r="Z36" s="3"/>
      <c r="AA36" s="4"/>
      <c r="AB36" s="2" t="s">
        <v>136</v>
      </c>
      <c r="AC36" s="3"/>
      <c r="AD36" s="3"/>
      <c r="AE36" s="3"/>
      <c r="AF36" s="3"/>
      <c r="AG36" s="4"/>
    </row>
    <row r="37" spans="2:33" ht="17.100000000000001" customHeight="1">
      <c r="B37" s="519"/>
      <c r="C37" s="520"/>
      <c r="D37" s="520"/>
      <c r="E37" s="520"/>
      <c r="F37" s="520"/>
      <c r="G37" s="520"/>
      <c r="H37" s="520"/>
      <c r="I37" s="520"/>
      <c r="J37" s="520"/>
      <c r="K37" s="521"/>
      <c r="L37" s="522"/>
      <c r="M37" s="522"/>
      <c r="N37" s="522"/>
      <c r="O37" s="522"/>
      <c r="P37" s="522"/>
      <c r="Q37" s="522"/>
      <c r="R37" s="523"/>
      <c r="S37" s="524"/>
      <c r="T37" s="525"/>
      <c r="U37" s="526"/>
      <c r="V37" s="526"/>
      <c r="W37" s="526"/>
      <c r="X37" s="527">
        <f>R37*T37</f>
        <v>0</v>
      </c>
      <c r="Y37" s="528"/>
      <c r="Z37" s="528"/>
      <c r="AA37" s="529"/>
      <c r="AB37" s="521"/>
      <c r="AC37" s="522"/>
      <c r="AD37" s="522"/>
      <c r="AE37" s="522"/>
      <c r="AF37" s="522"/>
      <c r="AG37" s="539"/>
    </row>
    <row r="38" spans="2:33" ht="17.100000000000001" customHeight="1">
      <c r="B38" s="498"/>
      <c r="C38" s="499"/>
      <c r="D38" s="499"/>
      <c r="E38" s="499"/>
      <c r="F38" s="499"/>
      <c r="G38" s="499"/>
      <c r="H38" s="499"/>
      <c r="I38" s="499"/>
      <c r="J38" s="499"/>
      <c r="K38" s="500"/>
      <c r="L38" s="501"/>
      <c r="M38" s="501"/>
      <c r="N38" s="501"/>
      <c r="O38" s="501"/>
      <c r="P38" s="501"/>
      <c r="Q38" s="501"/>
      <c r="R38" s="502"/>
      <c r="S38" s="503"/>
      <c r="T38" s="504"/>
      <c r="U38" s="505"/>
      <c r="V38" s="505"/>
      <c r="W38" s="505"/>
      <c r="X38" s="506">
        <f t="shared" ref="X38:X43" si="0">R38*T38</f>
        <v>0</v>
      </c>
      <c r="Y38" s="507"/>
      <c r="Z38" s="507"/>
      <c r="AA38" s="508"/>
      <c r="AB38" s="500"/>
      <c r="AC38" s="501"/>
      <c r="AD38" s="501"/>
      <c r="AE38" s="501"/>
      <c r="AF38" s="501"/>
      <c r="AG38" s="509"/>
    </row>
    <row r="39" spans="2:33" ht="17.100000000000001" customHeight="1">
      <c r="B39" s="498"/>
      <c r="C39" s="499"/>
      <c r="D39" s="499"/>
      <c r="E39" s="499"/>
      <c r="F39" s="499"/>
      <c r="G39" s="499"/>
      <c r="H39" s="499"/>
      <c r="I39" s="499"/>
      <c r="J39" s="499"/>
      <c r="K39" s="500"/>
      <c r="L39" s="501"/>
      <c r="M39" s="501"/>
      <c r="N39" s="501"/>
      <c r="O39" s="501"/>
      <c r="P39" s="501"/>
      <c r="Q39" s="501"/>
      <c r="R39" s="502"/>
      <c r="S39" s="503"/>
      <c r="T39" s="504"/>
      <c r="U39" s="505"/>
      <c r="V39" s="505"/>
      <c r="W39" s="505"/>
      <c r="X39" s="506">
        <f t="shared" si="0"/>
        <v>0</v>
      </c>
      <c r="Y39" s="507"/>
      <c r="Z39" s="507"/>
      <c r="AA39" s="508"/>
      <c r="AB39" s="500"/>
      <c r="AC39" s="501"/>
      <c r="AD39" s="501"/>
      <c r="AE39" s="501"/>
      <c r="AF39" s="501"/>
      <c r="AG39" s="509"/>
    </row>
    <row r="40" spans="2:33" ht="17.100000000000001" customHeight="1">
      <c r="B40" s="498"/>
      <c r="C40" s="499"/>
      <c r="D40" s="499"/>
      <c r="E40" s="499"/>
      <c r="F40" s="499"/>
      <c r="G40" s="499"/>
      <c r="H40" s="499"/>
      <c r="I40" s="499"/>
      <c r="J40" s="499"/>
      <c r="K40" s="500"/>
      <c r="L40" s="501"/>
      <c r="M40" s="501"/>
      <c r="N40" s="501"/>
      <c r="O40" s="501"/>
      <c r="P40" s="501"/>
      <c r="Q40" s="501"/>
      <c r="R40" s="502"/>
      <c r="S40" s="503"/>
      <c r="T40" s="504"/>
      <c r="U40" s="505"/>
      <c r="V40" s="505"/>
      <c r="W40" s="505"/>
      <c r="X40" s="506">
        <f t="shared" si="0"/>
        <v>0</v>
      </c>
      <c r="Y40" s="507"/>
      <c r="Z40" s="507"/>
      <c r="AA40" s="508"/>
      <c r="AB40" s="500"/>
      <c r="AC40" s="501"/>
      <c r="AD40" s="501"/>
      <c r="AE40" s="501"/>
      <c r="AF40" s="501"/>
      <c r="AG40" s="509"/>
    </row>
    <row r="41" spans="2:33" ht="14.1" customHeight="1">
      <c r="B41" s="498"/>
      <c r="C41" s="499"/>
      <c r="D41" s="499"/>
      <c r="E41" s="499"/>
      <c r="F41" s="499"/>
      <c r="G41" s="499"/>
      <c r="H41" s="499"/>
      <c r="I41" s="499"/>
      <c r="J41" s="499"/>
      <c r="K41" s="500"/>
      <c r="L41" s="501"/>
      <c r="M41" s="501"/>
      <c r="N41" s="501"/>
      <c r="O41" s="501"/>
      <c r="P41" s="501"/>
      <c r="Q41" s="501"/>
      <c r="R41" s="502"/>
      <c r="S41" s="503"/>
      <c r="T41" s="504"/>
      <c r="U41" s="505"/>
      <c r="V41" s="505"/>
      <c r="W41" s="505"/>
      <c r="X41" s="506">
        <f t="shared" si="0"/>
        <v>0</v>
      </c>
      <c r="Y41" s="507"/>
      <c r="Z41" s="507"/>
      <c r="AA41" s="508"/>
      <c r="AB41" s="500"/>
      <c r="AC41" s="501"/>
      <c r="AD41" s="501"/>
      <c r="AE41" s="501"/>
      <c r="AF41" s="501"/>
      <c r="AG41" s="509"/>
    </row>
    <row r="42" spans="2:33" ht="16.149999999999999" customHeight="1">
      <c r="B42" s="498"/>
      <c r="C42" s="499"/>
      <c r="D42" s="499"/>
      <c r="E42" s="499"/>
      <c r="F42" s="499"/>
      <c r="G42" s="499"/>
      <c r="H42" s="499"/>
      <c r="I42" s="499"/>
      <c r="J42" s="499"/>
      <c r="K42" s="500"/>
      <c r="L42" s="501"/>
      <c r="M42" s="501"/>
      <c r="N42" s="501"/>
      <c r="O42" s="501"/>
      <c r="P42" s="501"/>
      <c r="Q42" s="501"/>
      <c r="R42" s="502"/>
      <c r="S42" s="503"/>
      <c r="T42" s="504"/>
      <c r="U42" s="505"/>
      <c r="V42" s="505"/>
      <c r="W42" s="505"/>
      <c r="X42" s="506">
        <f t="shared" si="0"/>
        <v>0</v>
      </c>
      <c r="Y42" s="507"/>
      <c r="Z42" s="507"/>
      <c r="AA42" s="508"/>
      <c r="AB42" s="500"/>
      <c r="AC42" s="501"/>
      <c r="AD42" s="501"/>
      <c r="AE42" s="501"/>
      <c r="AF42" s="501"/>
      <c r="AG42" s="509"/>
    </row>
    <row r="43" spans="2:33" ht="17.100000000000001" customHeight="1">
      <c r="B43" s="510"/>
      <c r="C43" s="511"/>
      <c r="D43" s="511"/>
      <c r="E43" s="511"/>
      <c r="F43" s="511"/>
      <c r="G43" s="511"/>
      <c r="H43" s="511"/>
      <c r="I43" s="511"/>
      <c r="J43" s="511"/>
      <c r="K43" s="495"/>
      <c r="L43" s="496"/>
      <c r="M43" s="496"/>
      <c r="N43" s="496"/>
      <c r="O43" s="496"/>
      <c r="P43" s="496"/>
      <c r="Q43" s="496"/>
      <c r="R43" s="512"/>
      <c r="S43" s="513"/>
      <c r="T43" s="514"/>
      <c r="U43" s="515"/>
      <c r="V43" s="515"/>
      <c r="W43" s="515"/>
      <c r="X43" s="516">
        <f t="shared" si="0"/>
        <v>0</v>
      </c>
      <c r="Y43" s="517"/>
      <c r="Z43" s="517"/>
      <c r="AA43" s="518"/>
      <c r="AB43" s="495"/>
      <c r="AC43" s="496"/>
      <c r="AD43" s="496"/>
      <c r="AE43" s="496"/>
      <c r="AF43" s="496"/>
      <c r="AG43" s="497"/>
    </row>
    <row r="44" spans="2:33" ht="13.5" customHeight="1">
      <c r="B44" s="34" t="s">
        <v>24</v>
      </c>
    </row>
    <row r="45" spans="2:33" ht="13.5" customHeight="1">
      <c r="B45" s="34" t="s">
        <v>25</v>
      </c>
    </row>
    <row r="46" spans="2:33" ht="13.5" customHeight="1"/>
    <row r="47" spans="2:33" ht="13.5" customHeight="1"/>
    <row r="48" spans="2:33" ht="13.5" customHeight="1"/>
    <row r="49" ht="13.5" customHeight="1"/>
    <row r="50" ht="13.5" customHeight="1"/>
    <row r="51" ht="13.5" customHeight="1"/>
    <row r="52" ht="13.5" customHeight="1"/>
    <row r="53" ht="13.5" customHeight="1"/>
    <row r="54" ht="13.5" customHeight="1"/>
    <row r="55" ht="13.5" customHeight="1"/>
    <row r="56" ht="13.5" customHeight="1"/>
    <row r="57" ht="13.5" customHeight="1"/>
  </sheetData>
  <mergeCells count="83">
    <mergeCell ref="W4:AG4"/>
    <mergeCell ref="L26:R26"/>
    <mergeCell ref="A5:AG5"/>
    <mergeCell ref="A6:AG6"/>
    <mergeCell ref="S20:AG20"/>
    <mergeCell ref="S21:AG21"/>
    <mergeCell ref="S22:AG22"/>
    <mergeCell ref="AA14:AG16"/>
    <mergeCell ref="AA11:AG11"/>
    <mergeCell ref="F17:L17"/>
    <mergeCell ref="M17:S17"/>
    <mergeCell ref="T17:Z17"/>
    <mergeCell ref="AA17:AG17"/>
    <mergeCell ref="F11:L11"/>
    <mergeCell ref="M11:S11"/>
    <mergeCell ref="T11:Z11"/>
    <mergeCell ref="L20:R20"/>
    <mergeCell ref="L21:R21"/>
    <mergeCell ref="L22:R22"/>
    <mergeCell ref="L23:R23"/>
    <mergeCell ref="L24:R24"/>
    <mergeCell ref="L25:R25"/>
    <mergeCell ref="S23:AG23"/>
    <mergeCell ref="S24:AG24"/>
    <mergeCell ref="S25:AG25"/>
    <mergeCell ref="S26:AG26"/>
    <mergeCell ref="AB37:AG37"/>
    <mergeCell ref="S31:AG31"/>
    <mergeCell ref="S32:AG32"/>
    <mergeCell ref="S27:AG27"/>
    <mergeCell ref="S28:AG28"/>
    <mergeCell ref="S29:AG29"/>
    <mergeCell ref="S30:AG30"/>
    <mergeCell ref="S33:AG33"/>
    <mergeCell ref="L27:R27"/>
    <mergeCell ref="L28:R28"/>
    <mergeCell ref="L34:R34"/>
    <mergeCell ref="L30:R30"/>
    <mergeCell ref="L31:R31"/>
    <mergeCell ref="L32:R32"/>
    <mergeCell ref="L33:R33"/>
    <mergeCell ref="L29:R29"/>
    <mergeCell ref="B37:J37"/>
    <mergeCell ref="K37:Q37"/>
    <mergeCell ref="R37:S37"/>
    <mergeCell ref="T37:W37"/>
    <mergeCell ref="X37:AA37"/>
    <mergeCell ref="AB39:AG39"/>
    <mergeCell ref="B38:J38"/>
    <mergeCell ref="K38:Q38"/>
    <mergeCell ref="R38:S38"/>
    <mergeCell ref="T38:W38"/>
    <mergeCell ref="X38:AA38"/>
    <mergeCell ref="AB38:AG38"/>
    <mergeCell ref="B39:J39"/>
    <mergeCell ref="K39:Q39"/>
    <mergeCell ref="R39:S39"/>
    <mergeCell ref="T39:W39"/>
    <mergeCell ref="X39:AA39"/>
    <mergeCell ref="R40:S40"/>
    <mergeCell ref="T40:W40"/>
    <mergeCell ref="X40:AA40"/>
    <mergeCell ref="AB40:AG40"/>
    <mergeCell ref="B41:J41"/>
    <mergeCell ref="K41:Q41"/>
    <mergeCell ref="R41:S41"/>
    <mergeCell ref="T41:W41"/>
    <mergeCell ref="X41:AA41"/>
    <mergeCell ref="AB41:AG41"/>
    <mergeCell ref="B40:J40"/>
    <mergeCell ref="K40:Q40"/>
    <mergeCell ref="AB43:AG43"/>
    <mergeCell ref="B42:J42"/>
    <mergeCell ref="K42:Q42"/>
    <mergeCell ref="R42:S42"/>
    <mergeCell ref="T42:W42"/>
    <mergeCell ref="X42:AA42"/>
    <mergeCell ref="AB42:AG42"/>
    <mergeCell ref="B43:J43"/>
    <mergeCell ref="K43:Q43"/>
    <mergeCell ref="R43:S43"/>
    <mergeCell ref="T43:W43"/>
    <mergeCell ref="X43:AA43"/>
  </mergeCells>
  <phoneticPr fontId="4"/>
  <pageMargins left="0.62992125984251968" right="0" top="0.98425196850393704" bottom="0"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DE498-5209-4DFD-A535-BF5D99665835}">
  <sheetPr codeName="Sheet4"/>
  <dimension ref="A1:BS56"/>
  <sheetViews>
    <sheetView showGridLines="0" view="pageBreakPreview" zoomScaleNormal="85" zoomScaleSheetLayoutView="100" workbookViewId="0">
      <selection activeCell="AA3" sqref="AA3:AG3"/>
    </sheetView>
  </sheetViews>
  <sheetFormatPr defaultColWidth="2.625" defaultRowHeight="13.5"/>
  <cols>
    <col min="1" max="1" width="1.125" style="1" customWidth="1"/>
    <col min="2" max="2" width="1.75" style="1" customWidth="1"/>
    <col min="3" max="3" width="1.625" style="1" customWidth="1"/>
    <col min="4" max="4" width="1.125" style="1" customWidth="1"/>
    <col min="5" max="5" width="0.375" style="1" customWidth="1"/>
    <col min="6" max="6" width="2.625" style="1"/>
    <col min="7" max="7" width="1.875" style="1" customWidth="1"/>
    <col min="8" max="8" width="2.625" style="1"/>
    <col min="9" max="10" width="1.5" style="1" customWidth="1"/>
    <col min="11" max="11" width="1.125" style="1" customWidth="1"/>
    <col min="12" max="12" width="2.25" style="1" customWidth="1"/>
    <col min="13" max="13" width="2.125" style="1" customWidth="1"/>
    <col min="14" max="15" width="2.625" style="1"/>
    <col min="16" max="16" width="1.625" style="1" customWidth="1"/>
    <col min="17" max="17" width="1.5" style="1" customWidth="1"/>
    <col min="18" max="18" width="2.125" style="1" customWidth="1"/>
    <col min="19" max="19" width="2.625" style="1" customWidth="1"/>
    <col min="20" max="22" width="2.125" style="1" customWidth="1"/>
    <col min="23" max="23" width="3.5" style="1" customWidth="1"/>
    <col min="24" max="25" width="2.125" style="1" customWidth="1"/>
    <col min="26" max="26" width="2.875" style="1" customWidth="1"/>
    <col min="27" max="29" width="3.75" style="1" customWidth="1"/>
    <col min="30" max="30" width="4.375" style="1" customWidth="1"/>
    <col min="31" max="32" width="5" style="1" customWidth="1"/>
    <col min="33" max="33" width="6.25" style="1" customWidth="1"/>
    <col min="34" max="36" width="0.875" style="1" customWidth="1"/>
    <col min="37" max="39" width="3.5" style="1" customWidth="1"/>
    <col min="40" max="40" width="2.625" style="1"/>
    <col min="41" max="41" width="5.75" style="1" customWidth="1"/>
    <col min="42" max="44" width="2.625" style="1"/>
    <col min="45" max="46" width="4.125" style="1" customWidth="1"/>
    <col min="47" max="47" width="2.375" style="1" customWidth="1"/>
    <col min="48" max="51" width="2.625" style="1"/>
    <col min="52" max="54" width="3.5" style="1" customWidth="1"/>
    <col min="55" max="57" width="2.625" style="1" customWidth="1"/>
    <col min="58" max="66" width="3.5" style="1" customWidth="1"/>
    <col min="67" max="16384" width="2.625" style="1"/>
  </cols>
  <sheetData>
    <row r="1" spans="1:71" ht="15" customHeight="1">
      <c r="AG1" s="253" t="s">
        <v>390</v>
      </c>
    </row>
    <row r="2" spans="1:71" ht="21" customHeight="1">
      <c r="A2" s="1" t="s">
        <v>247</v>
      </c>
      <c r="B2" s="174"/>
    </row>
    <row r="3" spans="1:71" ht="18.75" customHeight="1">
      <c r="Z3" s="102" t="s">
        <v>172</v>
      </c>
      <c r="AA3" s="729" t="str">
        <f>別紙1!C5</f>
        <v>　　　　</v>
      </c>
      <c r="AB3" s="729"/>
      <c r="AC3" s="729"/>
      <c r="AD3" s="729"/>
      <c r="AE3" s="729"/>
      <c r="AF3" s="729"/>
      <c r="AG3" s="729"/>
      <c r="AH3" s="254"/>
      <c r="AJ3" s="177" t="s">
        <v>243</v>
      </c>
    </row>
    <row r="4" spans="1:71" ht="18.75" customHeight="1">
      <c r="AJ4" s="177"/>
      <c r="AK4" s="175" t="s">
        <v>242</v>
      </c>
      <c r="AQ4" s="175"/>
    </row>
    <row r="5" spans="1:71" ht="18.75" customHeight="1">
      <c r="A5" s="748" t="s">
        <v>380</v>
      </c>
      <c r="B5" s="748"/>
      <c r="C5" s="748"/>
      <c r="D5" s="748"/>
      <c r="E5" s="748"/>
      <c r="F5" s="748"/>
      <c r="G5" s="748"/>
      <c r="H5" s="748"/>
      <c r="I5" s="748"/>
      <c r="J5" s="748"/>
      <c r="K5" s="748"/>
      <c r="L5" s="748"/>
      <c r="M5" s="748"/>
      <c r="N5" s="748"/>
      <c r="O5" s="748"/>
      <c r="P5" s="748"/>
      <c r="Q5" s="748"/>
      <c r="R5" s="748"/>
      <c r="S5" s="748"/>
      <c r="T5" s="748"/>
      <c r="U5" s="748"/>
      <c r="V5" s="748"/>
      <c r="W5" s="748"/>
      <c r="X5" s="748"/>
      <c r="Y5" s="748"/>
      <c r="Z5" s="748"/>
      <c r="AA5" s="748"/>
      <c r="AB5" s="748"/>
      <c r="AC5" s="748"/>
      <c r="AD5" s="748"/>
      <c r="AE5" s="748"/>
      <c r="AF5" s="748"/>
      <c r="AG5" s="748"/>
      <c r="AJ5" s="216" t="s">
        <v>241</v>
      </c>
    </row>
    <row r="6" spans="1:71" ht="32.25" customHeight="1">
      <c r="A6" s="548" t="s">
        <v>404</v>
      </c>
      <c r="B6" s="548"/>
      <c r="C6" s="548"/>
      <c r="D6" s="548"/>
      <c r="E6" s="548"/>
      <c r="F6" s="548"/>
      <c r="G6" s="548"/>
      <c r="H6" s="548"/>
      <c r="I6" s="548"/>
      <c r="J6" s="548"/>
      <c r="K6" s="548"/>
      <c r="L6" s="548"/>
      <c r="M6" s="548"/>
      <c r="N6" s="548"/>
      <c r="O6" s="548"/>
      <c r="P6" s="548"/>
      <c r="Q6" s="548"/>
      <c r="R6" s="548"/>
      <c r="S6" s="548"/>
      <c r="T6" s="548"/>
      <c r="U6" s="548"/>
      <c r="V6" s="548"/>
      <c r="W6" s="548"/>
      <c r="X6" s="548"/>
      <c r="Y6" s="548"/>
      <c r="Z6" s="548"/>
      <c r="AA6" s="548"/>
      <c r="AB6" s="548"/>
      <c r="AC6" s="548"/>
      <c r="AD6" s="548"/>
      <c r="AE6" s="548"/>
      <c r="AF6" s="548"/>
      <c r="AG6" s="548"/>
      <c r="AJ6" s="176"/>
    </row>
    <row r="7" spans="1:71" ht="16.5" customHeight="1">
      <c r="A7" s="178"/>
      <c r="B7" s="179"/>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728"/>
      <c r="AF7" s="728"/>
      <c r="AG7" s="728"/>
      <c r="AJ7" s="217" t="s">
        <v>297</v>
      </c>
      <c r="AK7" s="217"/>
      <c r="AL7" s="218"/>
      <c r="AM7" s="218"/>
      <c r="AN7" s="218"/>
      <c r="AO7" s="218"/>
      <c r="AP7" s="218"/>
      <c r="AQ7" s="218"/>
      <c r="AR7" s="218"/>
      <c r="AS7" s="218"/>
      <c r="AT7" s="218"/>
      <c r="AU7" s="218"/>
      <c r="AV7" s="218"/>
      <c r="AW7" s="218"/>
      <c r="AX7" s="218"/>
      <c r="AY7" s="218"/>
      <c r="AZ7" s="218"/>
      <c r="BA7" s="218"/>
      <c r="BB7" s="218"/>
      <c r="BC7" s="218"/>
      <c r="BD7" s="218"/>
      <c r="BE7" s="218"/>
      <c r="BF7" s="218"/>
      <c r="BG7" s="218"/>
      <c r="BH7" s="218"/>
      <c r="BI7" s="218"/>
      <c r="BJ7" s="218"/>
      <c r="BK7" s="218"/>
      <c r="BL7" s="218"/>
      <c r="BM7" s="218"/>
      <c r="BN7" s="218"/>
    </row>
    <row r="8" spans="1:71" ht="17.100000000000001" customHeight="1">
      <c r="B8" s="749" t="s">
        <v>236</v>
      </c>
      <c r="C8" s="750"/>
      <c r="D8" s="750"/>
      <c r="E8" s="751"/>
      <c r="F8" s="689" t="s">
        <v>0</v>
      </c>
      <c r="G8" s="690"/>
      <c r="H8" s="690"/>
      <c r="I8" s="690"/>
      <c r="J8" s="690"/>
      <c r="K8" s="690"/>
      <c r="L8" s="691"/>
      <c r="M8" s="698" t="s">
        <v>1</v>
      </c>
      <c r="N8" s="699"/>
      <c r="O8" s="699"/>
      <c r="P8" s="699"/>
      <c r="Q8" s="699"/>
      <c r="R8" s="699"/>
      <c r="S8" s="700"/>
      <c r="T8" s="623" t="s">
        <v>235</v>
      </c>
      <c r="U8" s="633"/>
      <c r="V8" s="633"/>
      <c r="W8" s="633"/>
      <c r="X8" s="633"/>
      <c r="Y8" s="633"/>
      <c r="Z8" s="634"/>
      <c r="AA8" s="713" t="s">
        <v>298</v>
      </c>
      <c r="AB8" s="714"/>
      <c r="AC8" s="714"/>
      <c r="AD8" s="715"/>
      <c r="AE8" s="713" t="s">
        <v>389</v>
      </c>
      <c r="AF8" s="714"/>
      <c r="AG8" s="715"/>
      <c r="AJ8" s="218"/>
      <c r="AK8" s="671" t="s">
        <v>299</v>
      </c>
      <c r="AL8" s="672"/>
      <c r="AM8" s="673"/>
      <c r="AN8" s="680" t="s">
        <v>300</v>
      </c>
      <c r="AO8" s="681"/>
      <c r="AP8" s="682"/>
      <c r="AQ8" s="680" t="s">
        <v>301</v>
      </c>
      <c r="AR8" s="681"/>
      <c r="AS8" s="681"/>
      <c r="AT8" s="682"/>
      <c r="AU8" s="680" t="s">
        <v>302</v>
      </c>
      <c r="AV8" s="681"/>
      <c r="AW8" s="681"/>
      <c r="AX8" s="681"/>
      <c r="AY8" s="682"/>
      <c r="AZ8" s="739" t="s">
        <v>303</v>
      </c>
      <c r="BA8" s="740"/>
      <c r="BB8" s="741"/>
      <c r="BC8" s="595" t="s">
        <v>304</v>
      </c>
      <c r="BD8" s="596"/>
      <c r="BE8" s="597"/>
      <c r="BF8" s="730" t="s">
        <v>398</v>
      </c>
      <c r="BG8" s="731"/>
      <c r="BH8" s="732"/>
      <c r="BI8" s="595" t="s">
        <v>305</v>
      </c>
      <c r="BJ8" s="596"/>
      <c r="BK8" s="597"/>
      <c r="BL8" s="730" t="s">
        <v>306</v>
      </c>
      <c r="BM8" s="731"/>
      <c r="BN8" s="732"/>
      <c r="BS8" s="219" t="s">
        <v>307</v>
      </c>
    </row>
    <row r="9" spans="1:71" ht="17.100000000000001" customHeight="1">
      <c r="B9" s="752"/>
      <c r="C9" s="753"/>
      <c r="D9" s="753"/>
      <c r="E9" s="754"/>
      <c r="F9" s="692"/>
      <c r="G9" s="693"/>
      <c r="H9" s="693"/>
      <c r="I9" s="693"/>
      <c r="J9" s="693"/>
      <c r="K9" s="693"/>
      <c r="L9" s="694"/>
      <c r="M9" s="701"/>
      <c r="N9" s="702"/>
      <c r="O9" s="702"/>
      <c r="P9" s="702"/>
      <c r="Q9" s="702"/>
      <c r="R9" s="702"/>
      <c r="S9" s="703"/>
      <c r="T9" s="707"/>
      <c r="U9" s="708"/>
      <c r="V9" s="708"/>
      <c r="W9" s="708"/>
      <c r="X9" s="708"/>
      <c r="Y9" s="708"/>
      <c r="Z9" s="709"/>
      <c r="AA9" s="716"/>
      <c r="AB9" s="717"/>
      <c r="AC9" s="717"/>
      <c r="AD9" s="718"/>
      <c r="AE9" s="716"/>
      <c r="AF9" s="717"/>
      <c r="AG9" s="718"/>
      <c r="AJ9" s="218"/>
      <c r="AK9" s="674"/>
      <c r="AL9" s="675"/>
      <c r="AM9" s="676"/>
      <c r="AN9" s="683"/>
      <c r="AO9" s="684"/>
      <c r="AP9" s="685"/>
      <c r="AQ9" s="683"/>
      <c r="AR9" s="684"/>
      <c r="AS9" s="684"/>
      <c r="AT9" s="685"/>
      <c r="AU9" s="683"/>
      <c r="AV9" s="684"/>
      <c r="AW9" s="684"/>
      <c r="AX9" s="684"/>
      <c r="AY9" s="685"/>
      <c r="AZ9" s="742"/>
      <c r="BA9" s="743"/>
      <c r="BB9" s="744"/>
      <c r="BC9" s="598"/>
      <c r="BD9" s="599"/>
      <c r="BE9" s="600"/>
      <c r="BF9" s="733"/>
      <c r="BG9" s="734"/>
      <c r="BH9" s="735"/>
      <c r="BI9" s="598"/>
      <c r="BJ9" s="599"/>
      <c r="BK9" s="600"/>
      <c r="BL9" s="733"/>
      <c r="BM9" s="734"/>
      <c r="BN9" s="735"/>
      <c r="BS9" s="219" t="s">
        <v>308</v>
      </c>
    </row>
    <row r="10" spans="1:71" ht="14.25" customHeight="1">
      <c r="B10" s="752"/>
      <c r="C10" s="753"/>
      <c r="D10" s="753"/>
      <c r="E10" s="754"/>
      <c r="F10" s="695"/>
      <c r="G10" s="696"/>
      <c r="H10" s="696"/>
      <c r="I10" s="696"/>
      <c r="J10" s="696"/>
      <c r="K10" s="696"/>
      <c r="L10" s="697"/>
      <c r="M10" s="704"/>
      <c r="N10" s="705"/>
      <c r="O10" s="705"/>
      <c r="P10" s="705"/>
      <c r="Q10" s="705"/>
      <c r="R10" s="705"/>
      <c r="S10" s="706"/>
      <c r="T10" s="710"/>
      <c r="U10" s="711"/>
      <c r="V10" s="711"/>
      <c r="W10" s="711"/>
      <c r="X10" s="711"/>
      <c r="Y10" s="711"/>
      <c r="Z10" s="712"/>
      <c r="AA10" s="719"/>
      <c r="AB10" s="720"/>
      <c r="AC10" s="720"/>
      <c r="AD10" s="721"/>
      <c r="AE10" s="719"/>
      <c r="AF10" s="720"/>
      <c r="AG10" s="721"/>
      <c r="AJ10" s="218"/>
      <c r="AK10" s="674"/>
      <c r="AL10" s="675"/>
      <c r="AM10" s="676"/>
      <c r="AN10" s="683"/>
      <c r="AO10" s="684"/>
      <c r="AP10" s="685"/>
      <c r="AQ10" s="683"/>
      <c r="AR10" s="684"/>
      <c r="AS10" s="684"/>
      <c r="AT10" s="685"/>
      <c r="AU10" s="683"/>
      <c r="AV10" s="684"/>
      <c r="AW10" s="684"/>
      <c r="AX10" s="684"/>
      <c r="AY10" s="685"/>
      <c r="AZ10" s="742"/>
      <c r="BA10" s="743"/>
      <c r="BB10" s="744"/>
      <c r="BC10" s="598"/>
      <c r="BD10" s="599"/>
      <c r="BE10" s="600"/>
      <c r="BF10" s="733"/>
      <c r="BG10" s="734"/>
      <c r="BH10" s="735"/>
      <c r="BI10" s="598"/>
      <c r="BJ10" s="599"/>
      <c r="BK10" s="600"/>
      <c r="BL10" s="733"/>
      <c r="BM10" s="734"/>
      <c r="BN10" s="735"/>
    </row>
    <row r="11" spans="1:71" ht="17.100000000000001" customHeight="1">
      <c r="B11" s="752"/>
      <c r="C11" s="753"/>
      <c r="D11" s="753"/>
      <c r="E11" s="754"/>
      <c r="F11" s="661"/>
      <c r="G11" s="661"/>
      <c r="H11" s="661"/>
      <c r="I11" s="661"/>
      <c r="J11" s="661"/>
      <c r="K11" s="661"/>
      <c r="L11" s="662"/>
      <c r="M11" s="663"/>
      <c r="N11" s="663"/>
      <c r="O11" s="663"/>
      <c r="P11" s="663"/>
      <c r="Q11" s="663"/>
      <c r="R11" s="663"/>
      <c r="S11" s="663"/>
      <c r="T11" s="664">
        <f>F11-M11</f>
        <v>0</v>
      </c>
      <c r="U11" s="664"/>
      <c r="V11" s="664"/>
      <c r="W11" s="664"/>
      <c r="X11" s="664"/>
      <c r="Y11" s="664"/>
      <c r="Z11" s="664"/>
      <c r="AA11" s="665">
        <f>L34</f>
        <v>0</v>
      </c>
      <c r="AB11" s="666"/>
      <c r="AC11" s="666"/>
      <c r="AD11" s="667"/>
      <c r="AE11" s="668">
        <f>BJ38</f>
        <v>0</v>
      </c>
      <c r="AF11" s="669"/>
      <c r="AG11" s="670"/>
      <c r="AJ11" s="218"/>
      <c r="AK11" s="677"/>
      <c r="AL11" s="678"/>
      <c r="AM11" s="679"/>
      <c r="AN11" s="686"/>
      <c r="AO11" s="687"/>
      <c r="AP11" s="688"/>
      <c r="AQ11" s="686"/>
      <c r="AR11" s="687"/>
      <c r="AS11" s="687"/>
      <c r="AT11" s="688"/>
      <c r="AU11" s="686"/>
      <c r="AV11" s="687"/>
      <c r="AW11" s="687"/>
      <c r="AX11" s="687"/>
      <c r="AY11" s="688"/>
      <c r="AZ11" s="745"/>
      <c r="BA11" s="746"/>
      <c r="BB11" s="747"/>
      <c r="BC11" s="601"/>
      <c r="BD11" s="602"/>
      <c r="BE11" s="603"/>
      <c r="BF11" s="736"/>
      <c r="BG11" s="737"/>
      <c r="BH11" s="738"/>
      <c r="BI11" s="601"/>
      <c r="BJ11" s="602"/>
      <c r="BK11" s="603"/>
      <c r="BL11" s="736"/>
      <c r="BM11" s="737"/>
      <c r="BN11" s="738"/>
    </row>
    <row r="12" spans="1:71" ht="17.100000000000001" customHeight="1">
      <c r="B12" s="752"/>
      <c r="C12" s="753"/>
      <c r="D12" s="753"/>
      <c r="E12" s="754"/>
      <c r="F12" s="623" t="s">
        <v>397</v>
      </c>
      <c r="G12" s="624"/>
      <c r="H12" s="624"/>
      <c r="I12" s="624"/>
      <c r="J12" s="624"/>
      <c r="K12" s="624"/>
      <c r="L12" s="625"/>
      <c r="M12" s="632" t="s">
        <v>237</v>
      </c>
      <c r="N12" s="633"/>
      <c r="O12" s="633"/>
      <c r="P12" s="633"/>
      <c r="Q12" s="633"/>
      <c r="R12" s="633"/>
      <c r="S12" s="634"/>
      <c r="T12" s="632" t="s">
        <v>238</v>
      </c>
      <c r="U12" s="633"/>
      <c r="V12" s="633"/>
      <c r="W12" s="633"/>
      <c r="X12" s="633"/>
      <c r="Y12" s="633"/>
      <c r="Z12" s="634"/>
      <c r="AA12" s="632" t="s">
        <v>239</v>
      </c>
      <c r="AB12" s="633"/>
      <c r="AC12" s="633"/>
      <c r="AD12" s="634"/>
      <c r="AE12" s="658" t="s">
        <v>240</v>
      </c>
      <c r="AF12" s="659"/>
      <c r="AG12" s="660"/>
      <c r="AJ12" s="218"/>
      <c r="AK12" s="620"/>
      <c r="AL12" s="621"/>
      <c r="AM12" s="622"/>
      <c r="AN12" s="641"/>
      <c r="AO12" s="642"/>
      <c r="AP12" s="643"/>
      <c r="AQ12" s="641"/>
      <c r="AR12" s="642"/>
      <c r="AS12" s="642"/>
      <c r="AT12" s="643"/>
      <c r="AU12" s="644"/>
      <c r="AV12" s="644"/>
      <c r="AW12" s="644"/>
      <c r="AX12" s="644"/>
      <c r="AY12" s="644"/>
      <c r="AZ12" s="645"/>
      <c r="BA12" s="646"/>
      <c r="BB12" s="647"/>
      <c r="BC12" s="641"/>
      <c r="BD12" s="642"/>
      <c r="BE12" s="642"/>
      <c r="BF12" s="648">
        <f>BC12*1/2*40000</f>
        <v>0</v>
      </c>
      <c r="BG12" s="648"/>
      <c r="BH12" s="648"/>
      <c r="BI12" s="635"/>
      <c r="BJ12" s="635"/>
      <c r="BK12" s="635"/>
      <c r="BL12" s="636">
        <f t="shared" ref="BL12:BL16" si="0">MIN(BF12,BI12)</f>
        <v>0</v>
      </c>
      <c r="BM12" s="635"/>
      <c r="BN12" s="635"/>
    </row>
    <row r="13" spans="1:71" ht="17.100000000000001" customHeight="1">
      <c r="B13" s="752"/>
      <c r="C13" s="753"/>
      <c r="D13" s="753"/>
      <c r="E13" s="754"/>
      <c r="F13" s="626"/>
      <c r="G13" s="627"/>
      <c r="H13" s="627"/>
      <c r="I13" s="627"/>
      <c r="J13" s="627"/>
      <c r="K13" s="627"/>
      <c r="L13" s="628"/>
      <c r="M13" s="167"/>
      <c r="N13" s="168"/>
      <c r="O13" s="168"/>
      <c r="P13" s="168"/>
      <c r="Q13" s="168"/>
      <c r="R13" s="168"/>
      <c r="S13" s="169"/>
      <c r="T13" s="626" t="s">
        <v>244</v>
      </c>
      <c r="U13" s="627"/>
      <c r="V13" s="627"/>
      <c r="W13" s="627"/>
      <c r="X13" s="627"/>
      <c r="Y13" s="627"/>
      <c r="Z13" s="628"/>
      <c r="AA13" s="758" t="s">
        <v>309</v>
      </c>
      <c r="AB13" s="759"/>
      <c r="AC13" s="759"/>
      <c r="AD13" s="760"/>
      <c r="AE13" s="764" t="s">
        <v>402</v>
      </c>
      <c r="AF13" s="765"/>
      <c r="AG13" s="766"/>
      <c r="AJ13" s="218"/>
      <c r="AK13" s="620"/>
      <c r="AL13" s="621"/>
      <c r="AM13" s="622"/>
      <c r="AN13" s="641"/>
      <c r="AO13" s="642"/>
      <c r="AP13" s="643"/>
      <c r="AQ13" s="641"/>
      <c r="AR13" s="642"/>
      <c r="AS13" s="642"/>
      <c r="AT13" s="643"/>
      <c r="AU13" s="644"/>
      <c r="AV13" s="644"/>
      <c r="AW13" s="644"/>
      <c r="AX13" s="644"/>
      <c r="AY13" s="644"/>
      <c r="AZ13" s="645"/>
      <c r="BA13" s="646"/>
      <c r="BB13" s="647"/>
      <c r="BC13" s="641"/>
      <c r="BD13" s="642"/>
      <c r="BE13" s="642"/>
      <c r="BF13" s="648">
        <f t="shared" ref="BF13:BF16" si="1">BC13*1/2*40000</f>
        <v>0</v>
      </c>
      <c r="BG13" s="648"/>
      <c r="BH13" s="648"/>
      <c r="BI13" s="635"/>
      <c r="BJ13" s="635"/>
      <c r="BK13" s="635"/>
      <c r="BL13" s="636">
        <f t="shared" si="0"/>
        <v>0</v>
      </c>
      <c r="BM13" s="635"/>
      <c r="BN13" s="635"/>
    </row>
    <row r="14" spans="1:71" ht="17.100000000000001" customHeight="1">
      <c r="B14" s="752"/>
      <c r="C14" s="753"/>
      <c r="D14" s="753"/>
      <c r="E14" s="754"/>
      <c r="F14" s="626"/>
      <c r="G14" s="627"/>
      <c r="H14" s="627"/>
      <c r="I14" s="627"/>
      <c r="J14" s="627"/>
      <c r="K14" s="627"/>
      <c r="L14" s="628"/>
      <c r="M14" s="167"/>
      <c r="N14" s="168"/>
      <c r="O14" s="168"/>
      <c r="P14" s="168"/>
      <c r="Q14" s="168"/>
      <c r="R14" s="168"/>
      <c r="S14" s="169"/>
      <c r="T14" s="626"/>
      <c r="U14" s="627"/>
      <c r="V14" s="627"/>
      <c r="W14" s="627"/>
      <c r="X14" s="627"/>
      <c r="Y14" s="627"/>
      <c r="Z14" s="628"/>
      <c r="AA14" s="758"/>
      <c r="AB14" s="759"/>
      <c r="AC14" s="759"/>
      <c r="AD14" s="760"/>
      <c r="AE14" s="767"/>
      <c r="AF14" s="765"/>
      <c r="AG14" s="766"/>
      <c r="AJ14" s="218"/>
      <c r="AK14" s="620"/>
      <c r="AL14" s="621"/>
      <c r="AM14" s="622"/>
      <c r="AN14" s="641"/>
      <c r="AO14" s="642"/>
      <c r="AP14" s="643"/>
      <c r="AQ14" s="641"/>
      <c r="AR14" s="642"/>
      <c r="AS14" s="642"/>
      <c r="AT14" s="643"/>
      <c r="AU14" s="644"/>
      <c r="AV14" s="644"/>
      <c r="AW14" s="644"/>
      <c r="AX14" s="644"/>
      <c r="AY14" s="644"/>
      <c r="AZ14" s="645"/>
      <c r="BA14" s="646"/>
      <c r="BB14" s="647"/>
      <c r="BC14" s="641"/>
      <c r="BD14" s="642"/>
      <c r="BE14" s="642"/>
      <c r="BF14" s="648">
        <f t="shared" si="1"/>
        <v>0</v>
      </c>
      <c r="BG14" s="648"/>
      <c r="BH14" s="648"/>
      <c r="BI14" s="652"/>
      <c r="BJ14" s="653"/>
      <c r="BK14" s="654"/>
      <c r="BL14" s="636">
        <f t="shared" si="0"/>
        <v>0</v>
      </c>
      <c r="BM14" s="635"/>
      <c r="BN14" s="635"/>
    </row>
    <row r="15" spans="1:71" ht="17.100000000000001" customHeight="1">
      <c r="B15" s="752"/>
      <c r="C15" s="753"/>
      <c r="D15" s="753"/>
      <c r="E15" s="754"/>
      <c r="F15" s="629"/>
      <c r="G15" s="630"/>
      <c r="H15" s="630"/>
      <c r="I15" s="630"/>
      <c r="J15" s="630"/>
      <c r="K15" s="630"/>
      <c r="L15" s="631"/>
      <c r="M15" s="170"/>
      <c r="N15" s="171"/>
      <c r="O15" s="171"/>
      <c r="P15" s="171"/>
      <c r="Q15" s="171"/>
      <c r="R15" s="171"/>
      <c r="S15" s="172"/>
      <c r="T15" s="629"/>
      <c r="U15" s="630"/>
      <c r="V15" s="630"/>
      <c r="W15" s="630"/>
      <c r="X15" s="630"/>
      <c r="Y15" s="630"/>
      <c r="Z15" s="631"/>
      <c r="AA15" s="761"/>
      <c r="AB15" s="762"/>
      <c r="AC15" s="762"/>
      <c r="AD15" s="763"/>
      <c r="AE15" s="768"/>
      <c r="AF15" s="769"/>
      <c r="AG15" s="770"/>
      <c r="AJ15" s="218"/>
      <c r="AK15" s="620"/>
      <c r="AL15" s="621"/>
      <c r="AM15" s="622"/>
      <c r="AN15" s="641"/>
      <c r="AO15" s="642"/>
      <c r="AP15" s="643"/>
      <c r="AQ15" s="641"/>
      <c r="AR15" s="642"/>
      <c r="AS15" s="642"/>
      <c r="AT15" s="643"/>
      <c r="AU15" s="649"/>
      <c r="AV15" s="650"/>
      <c r="AW15" s="650"/>
      <c r="AX15" s="650"/>
      <c r="AY15" s="651"/>
      <c r="AZ15" s="645"/>
      <c r="BA15" s="646"/>
      <c r="BB15" s="647"/>
      <c r="BC15" s="641"/>
      <c r="BD15" s="642"/>
      <c r="BE15" s="643"/>
      <c r="BF15" s="648">
        <f t="shared" si="1"/>
        <v>0</v>
      </c>
      <c r="BG15" s="648"/>
      <c r="BH15" s="648"/>
      <c r="BI15" s="652"/>
      <c r="BJ15" s="653"/>
      <c r="BK15" s="654"/>
      <c r="BL15" s="655">
        <f t="shared" si="0"/>
        <v>0</v>
      </c>
      <c r="BM15" s="656"/>
      <c r="BN15" s="657"/>
    </row>
    <row r="16" spans="1:71" ht="17.100000000000001" customHeight="1">
      <c r="B16" s="755"/>
      <c r="C16" s="756"/>
      <c r="D16" s="756"/>
      <c r="E16" s="757"/>
      <c r="F16" s="725">
        <f>AA11+AE11</f>
        <v>0</v>
      </c>
      <c r="G16" s="726"/>
      <c r="H16" s="726"/>
      <c r="I16" s="726"/>
      <c r="J16" s="726"/>
      <c r="K16" s="726"/>
      <c r="L16" s="727"/>
      <c r="M16" s="722" t="s">
        <v>269</v>
      </c>
      <c r="N16" s="723"/>
      <c r="O16" s="723"/>
      <c r="P16" s="723"/>
      <c r="Q16" s="723"/>
      <c r="R16" s="723"/>
      <c r="S16" s="724"/>
      <c r="T16" s="725">
        <f>F16</f>
        <v>0</v>
      </c>
      <c r="U16" s="726"/>
      <c r="V16" s="726"/>
      <c r="W16" s="726"/>
      <c r="X16" s="726"/>
      <c r="Y16" s="726"/>
      <c r="Z16" s="727"/>
      <c r="AA16" s="665">
        <f>IF(T16&gt;T11,T11,T16)</f>
        <v>0</v>
      </c>
      <c r="AB16" s="666"/>
      <c r="AC16" s="666"/>
      <c r="AD16" s="667"/>
      <c r="AE16" s="665">
        <f>IF(別紙1!F116&lt;40000,IF(ISERROR(ROUNDDOWN(AA16*(AA11/F16)*(1/3)+BJ40,-3)),"",IF(ROUNDDOWN(AA16*(AA11/F16)*(1/3)+BJ40,-3)&gt;75000000,75000000,ROUNDDOWN(AA16*(AA11/F16)*(1/3)+BJ40,-3))),IF(別紙1!F119+BJ40&gt;75000000,75000000,別紙1!F119+BJ40))</f>
        <v>0</v>
      </c>
      <c r="AF16" s="666"/>
      <c r="AG16" s="667"/>
      <c r="AJ16" s="218"/>
      <c r="AK16" s="620"/>
      <c r="AL16" s="621"/>
      <c r="AM16" s="622"/>
      <c r="AN16" s="641"/>
      <c r="AO16" s="642"/>
      <c r="AP16" s="643"/>
      <c r="AQ16" s="641"/>
      <c r="AR16" s="642"/>
      <c r="AS16" s="642"/>
      <c r="AT16" s="643"/>
      <c r="AU16" s="644"/>
      <c r="AV16" s="644"/>
      <c r="AW16" s="644"/>
      <c r="AX16" s="644"/>
      <c r="AY16" s="644"/>
      <c r="AZ16" s="645"/>
      <c r="BA16" s="646"/>
      <c r="BB16" s="647"/>
      <c r="BC16" s="641"/>
      <c r="BD16" s="642"/>
      <c r="BE16" s="642"/>
      <c r="BF16" s="648">
        <f t="shared" si="1"/>
        <v>0</v>
      </c>
      <c r="BG16" s="648"/>
      <c r="BH16" s="648"/>
      <c r="BI16" s="635"/>
      <c r="BJ16" s="635"/>
      <c r="BK16" s="635"/>
      <c r="BL16" s="636">
        <f t="shared" si="0"/>
        <v>0</v>
      </c>
      <c r="BM16" s="635"/>
      <c r="BN16" s="635"/>
    </row>
    <row r="17" spans="2:66" ht="17.100000000000001" customHeight="1">
      <c r="B17" s="25" t="s">
        <v>400</v>
      </c>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J17" s="218"/>
      <c r="AK17" s="218"/>
      <c r="AL17" s="218"/>
      <c r="AM17" s="218"/>
      <c r="AN17" s="220"/>
      <c r="AO17" s="220"/>
      <c r="AP17" s="220"/>
      <c r="AQ17" s="220"/>
      <c r="AR17" s="220"/>
      <c r="AS17" s="220"/>
      <c r="AT17" s="220"/>
      <c r="AU17" s="221"/>
      <c r="AV17" s="221"/>
      <c r="AW17" s="579" t="s">
        <v>310</v>
      </c>
      <c r="AX17" s="579"/>
      <c r="AY17" s="580"/>
      <c r="AZ17" s="637">
        <f>SUM(AZ12:BB16)</f>
        <v>0</v>
      </c>
      <c r="BA17" s="638"/>
      <c r="BB17" s="639"/>
      <c r="BC17" s="220"/>
      <c r="BD17" s="220"/>
      <c r="BE17" s="220"/>
      <c r="BF17" s="222"/>
      <c r="BG17" s="222"/>
      <c r="BH17" s="222"/>
      <c r="BI17" s="579" t="s">
        <v>310</v>
      </c>
      <c r="BJ17" s="579"/>
      <c r="BK17" s="580"/>
      <c r="BL17" s="640">
        <f>SUM(BL12:BN16)</f>
        <v>0</v>
      </c>
      <c r="BM17" s="640"/>
      <c r="BN17" s="640"/>
    </row>
    <row r="18" spans="2:66" ht="17.100000000000001" customHeight="1">
      <c r="B18" s="28" t="s">
        <v>15</v>
      </c>
      <c r="C18" s="29"/>
      <c r="D18" s="29"/>
      <c r="E18" s="29"/>
      <c r="F18" s="29"/>
      <c r="G18" s="29"/>
      <c r="H18" s="29"/>
      <c r="I18" s="29"/>
      <c r="J18" s="29"/>
      <c r="K18" s="30"/>
      <c r="L18" s="2" t="s">
        <v>16</v>
      </c>
      <c r="M18" s="3"/>
      <c r="N18" s="3"/>
      <c r="O18" s="3"/>
      <c r="P18" s="3"/>
      <c r="Q18" s="3"/>
      <c r="R18" s="4"/>
      <c r="S18" s="31" t="s">
        <v>17</v>
      </c>
      <c r="T18" s="32"/>
      <c r="U18" s="32"/>
      <c r="V18" s="32"/>
      <c r="W18" s="32"/>
      <c r="X18" s="32"/>
      <c r="Y18" s="32"/>
      <c r="Z18" s="32"/>
      <c r="AA18" s="32"/>
      <c r="AB18" s="32"/>
      <c r="AC18" s="32"/>
      <c r="AD18" s="32"/>
      <c r="AE18" s="32"/>
      <c r="AF18" s="32"/>
      <c r="AG18" s="32"/>
      <c r="AJ18" s="223" t="s">
        <v>311</v>
      </c>
      <c r="AK18" s="218"/>
      <c r="AL18" s="218"/>
      <c r="AM18" s="218"/>
      <c r="AN18" s="220"/>
      <c r="AO18" s="220"/>
      <c r="AP18" s="220"/>
      <c r="AQ18" s="220"/>
      <c r="AR18" s="220"/>
      <c r="AS18" s="220"/>
      <c r="AT18" s="220"/>
      <c r="AU18" s="221"/>
      <c r="AV18" s="221"/>
      <c r="AW18" s="221"/>
      <c r="AX18" s="221"/>
      <c r="AY18" s="221"/>
      <c r="AZ18" s="221"/>
      <c r="BA18" s="221"/>
      <c r="BB18" s="221"/>
      <c r="BC18" s="220"/>
      <c r="BD18" s="220"/>
      <c r="BE18" s="220"/>
      <c r="BF18" s="222"/>
      <c r="BG18" s="222"/>
      <c r="BH18" s="222"/>
      <c r="BI18" s="218"/>
      <c r="BJ18" s="218"/>
      <c r="BK18" s="218"/>
      <c r="BL18" s="218"/>
      <c r="BM18" s="218"/>
      <c r="BN18" s="218"/>
    </row>
    <row r="19" spans="2:66" ht="17.100000000000001" customHeight="1">
      <c r="B19" s="62"/>
      <c r="C19" s="63"/>
      <c r="D19" s="63"/>
      <c r="E19" s="63"/>
      <c r="F19" s="63"/>
      <c r="G19" s="63"/>
      <c r="H19" s="63"/>
      <c r="I19" s="63"/>
      <c r="J19" s="63"/>
      <c r="K19" s="63"/>
      <c r="L19" s="543"/>
      <c r="M19" s="544"/>
      <c r="N19" s="544"/>
      <c r="O19" s="544"/>
      <c r="P19" s="544"/>
      <c r="Q19" s="544"/>
      <c r="R19" s="545"/>
      <c r="S19" s="549"/>
      <c r="T19" s="550"/>
      <c r="U19" s="550"/>
      <c r="V19" s="550"/>
      <c r="W19" s="550"/>
      <c r="X19" s="550"/>
      <c r="Y19" s="550"/>
      <c r="Z19" s="550"/>
      <c r="AA19" s="550"/>
      <c r="AB19" s="550"/>
      <c r="AC19" s="550"/>
      <c r="AD19" s="550"/>
      <c r="AE19" s="550"/>
      <c r="AF19" s="550"/>
      <c r="AG19" s="550"/>
      <c r="AJ19" s="224"/>
      <c r="AK19" s="613" t="s">
        <v>300</v>
      </c>
      <c r="AL19" s="614"/>
      <c r="AM19" s="614"/>
      <c r="AN19" s="614"/>
      <c r="AO19" s="615"/>
      <c r="AP19" s="613" t="s">
        <v>302</v>
      </c>
      <c r="AQ19" s="614"/>
      <c r="AR19" s="614"/>
      <c r="AS19" s="614"/>
      <c r="AT19" s="614"/>
      <c r="AU19" s="614"/>
      <c r="AV19" s="615"/>
      <c r="AW19" s="595" t="s">
        <v>303</v>
      </c>
      <c r="AX19" s="596"/>
      <c r="AY19" s="596"/>
      <c r="AZ19" s="597"/>
      <c r="BA19" s="604" t="s">
        <v>399</v>
      </c>
      <c r="BB19" s="605"/>
      <c r="BC19" s="605"/>
      <c r="BD19" s="606"/>
      <c r="BE19" s="595" t="s">
        <v>312</v>
      </c>
      <c r="BF19" s="596"/>
      <c r="BG19" s="596"/>
      <c r="BH19" s="596"/>
      <c r="BI19" s="597"/>
      <c r="BJ19" s="595" t="s">
        <v>313</v>
      </c>
      <c r="BK19" s="596"/>
      <c r="BL19" s="596"/>
      <c r="BM19" s="596"/>
      <c r="BN19" s="597"/>
    </row>
    <row r="20" spans="2:66" ht="17.100000000000001" customHeight="1">
      <c r="B20" s="64"/>
      <c r="C20" s="65"/>
      <c r="D20" s="65"/>
      <c r="E20" s="65"/>
      <c r="F20" s="65"/>
      <c r="G20" s="65"/>
      <c r="H20" s="65"/>
      <c r="I20" s="65"/>
      <c r="J20" s="65"/>
      <c r="K20" s="65"/>
      <c r="L20" s="530"/>
      <c r="M20" s="531"/>
      <c r="N20" s="531"/>
      <c r="O20" s="531"/>
      <c r="P20" s="531"/>
      <c r="Q20" s="531"/>
      <c r="R20" s="532"/>
      <c r="S20" s="540"/>
      <c r="T20" s="541"/>
      <c r="U20" s="541"/>
      <c r="V20" s="541"/>
      <c r="W20" s="541"/>
      <c r="X20" s="541"/>
      <c r="Y20" s="541"/>
      <c r="Z20" s="541"/>
      <c r="AA20" s="541"/>
      <c r="AB20" s="541"/>
      <c r="AC20" s="541"/>
      <c r="AD20" s="541"/>
      <c r="AE20" s="541"/>
      <c r="AF20" s="541"/>
      <c r="AG20" s="541"/>
      <c r="AJ20" s="224"/>
      <c r="AK20" s="616"/>
      <c r="AL20" s="577"/>
      <c r="AM20" s="577"/>
      <c r="AN20" s="577"/>
      <c r="AO20" s="578"/>
      <c r="AP20" s="616"/>
      <c r="AQ20" s="577"/>
      <c r="AR20" s="577"/>
      <c r="AS20" s="577"/>
      <c r="AT20" s="577"/>
      <c r="AU20" s="577"/>
      <c r="AV20" s="578"/>
      <c r="AW20" s="598"/>
      <c r="AX20" s="599"/>
      <c r="AY20" s="599"/>
      <c r="AZ20" s="600"/>
      <c r="BA20" s="607"/>
      <c r="BB20" s="608"/>
      <c r="BC20" s="608"/>
      <c r="BD20" s="609"/>
      <c r="BE20" s="598"/>
      <c r="BF20" s="599"/>
      <c r="BG20" s="599"/>
      <c r="BH20" s="599"/>
      <c r="BI20" s="600"/>
      <c r="BJ20" s="598"/>
      <c r="BK20" s="599"/>
      <c r="BL20" s="599"/>
      <c r="BM20" s="599"/>
      <c r="BN20" s="600"/>
    </row>
    <row r="21" spans="2:66" ht="17.100000000000001" customHeight="1">
      <c r="B21" s="64"/>
      <c r="C21" s="65"/>
      <c r="D21" s="65"/>
      <c r="E21" s="65"/>
      <c r="F21" s="65"/>
      <c r="G21" s="65"/>
      <c r="H21" s="65"/>
      <c r="I21" s="65"/>
      <c r="J21" s="65"/>
      <c r="K21" s="65"/>
      <c r="L21" s="530"/>
      <c r="M21" s="531"/>
      <c r="N21" s="531"/>
      <c r="O21" s="531"/>
      <c r="P21" s="531"/>
      <c r="Q21" s="531"/>
      <c r="R21" s="532"/>
      <c r="S21" s="540"/>
      <c r="T21" s="541"/>
      <c r="U21" s="541"/>
      <c r="V21" s="541"/>
      <c r="W21" s="541"/>
      <c r="X21" s="541"/>
      <c r="Y21" s="541"/>
      <c r="Z21" s="541"/>
      <c r="AA21" s="541"/>
      <c r="AB21" s="541"/>
      <c r="AC21" s="541"/>
      <c r="AD21" s="541"/>
      <c r="AE21" s="541"/>
      <c r="AF21" s="541"/>
      <c r="AG21" s="541"/>
      <c r="AJ21" s="224"/>
      <c r="AK21" s="617"/>
      <c r="AL21" s="618"/>
      <c r="AM21" s="618"/>
      <c r="AN21" s="618"/>
      <c r="AO21" s="619"/>
      <c r="AP21" s="617"/>
      <c r="AQ21" s="618"/>
      <c r="AR21" s="618"/>
      <c r="AS21" s="618"/>
      <c r="AT21" s="618"/>
      <c r="AU21" s="618"/>
      <c r="AV21" s="619"/>
      <c r="AW21" s="601"/>
      <c r="AX21" s="602"/>
      <c r="AY21" s="602"/>
      <c r="AZ21" s="603"/>
      <c r="BA21" s="610"/>
      <c r="BB21" s="611"/>
      <c r="BC21" s="611"/>
      <c r="BD21" s="612"/>
      <c r="BE21" s="601"/>
      <c r="BF21" s="602"/>
      <c r="BG21" s="602"/>
      <c r="BH21" s="602"/>
      <c r="BI21" s="603"/>
      <c r="BJ21" s="601"/>
      <c r="BK21" s="602"/>
      <c r="BL21" s="602"/>
      <c r="BM21" s="602"/>
      <c r="BN21" s="603"/>
    </row>
    <row r="22" spans="2:66" ht="17.100000000000001" customHeight="1">
      <c r="B22" s="64"/>
      <c r="C22" s="65"/>
      <c r="D22" s="65"/>
      <c r="E22" s="65"/>
      <c r="F22" s="65"/>
      <c r="G22" s="65"/>
      <c r="H22" s="65"/>
      <c r="I22" s="65"/>
      <c r="J22" s="65"/>
      <c r="K22" s="65"/>
      <c r="L22" s="530"/>
      <c r="M22" s="531"/>
      <c r="N22" s="531"/>
      <c r="O22" s="531"/>
      <c r="P22" s="531"/>
      <c r="Q22" s="531"/>
      <c r="R22" s="532"/>
      <c r="S22" s="540"/>
      <c r="T22" s="541"/>
      <c r="U22" s="541"/>
      <c r="V22" s="541"/>
      <c r="W22" s="541"/>
      <c r="X22" s="541"/>
      <c r="Y22" s="541"/>
      <c r="Z22" s="541"/>
      <c r="AA22" s="541"/>
      <c r="AB22" s="541"/>
      <c r="AC22" s="541"/>
      <c r="AD22" s="541"/>
      <c r="AE22" s="541"/>
      <c r="AF22" s="541"/>
      <c r="AG22" s="541"/>
      <c r="AJ22" s="224"/>
      <c r="AK22" s="586"/>
      <c r="AL22" s="587"/>
      <c r="AM22" s="587"/>
      <c r="AN22" s="587"/>
      <c r="AO22" s="588"/>
      <c r="AP22" s="586"/>
      <c r="AQ22" s="587"/>
      <c r="AR22" s="587"/>
      <c r="AS22" s="587"/>
      <c r="AT22" s="587"/>
      <c r="AU22" s="587"/>
      <c r="AV22" s="588"/>
      <c r="AW22" s="589"/>
      <c r="AX22" s="590"/>
      <c r="AY22" s="590"/>
      <c r="AZ22" s="591"/>
      <c r="BA22" s="592">
        <f>AW22/2</f>
        <v>0</v>
      </c>
      <c r="BB22" s="593"/>
      <c r="BC22" s="593"/>
      <c r="BD22" s="594"/>
      <c r="BE22" s="585"/>
      <c r="BF22" s="585"/>
      <c r="BG22" s="585"/>
      <c r="BH22" s="585"/>
      <c r="BI22" s="585"/>
      <c r="BJ22" s="585">
        <f>MIN(AW22,BE22)</f>
        <v>0</v>
      </c>
      <c r="BK22" s="585"/>
      <c r="BL22" s="585"/>
      <c r="BM22" s="585"/>
      <c r="BN22" s="585"/>
    </row>
    <row r="23" spans="2:66" ht="15" customHeight="1">
      <c r="B23" s="64"/>
      <c r="C23" s="65"/>
      <c r="D23" s="65"/>
      <c r="E23" s="65"/>
      <c r="F23" s="65"/>
      <c r="G23" s="65"/>
      <c r="H23" s="65"/>
      <c r="I23" s="65"/>
      <c r="J23" s="65"/>
      <c r="K23" s="65"/>
      <c r="L23" s="530"/>
      <c r="M23" s="531"/>
      <c r="N23" s="531"/>
      <c r="O23" s="531"/>
      <c r="P23" s="531"/>
      <c r="Q23" s="531"/>
      <c r="R23" s="532"/>
      <c r="S23" s="540"/>
      <c r="T23" s="541"/>
      <c r="U23" s="541"/>
      <c r="V23" s="541"/>
      <c r="W23" s="541"/>
      <c r="X23" s="541"/>
      <c r="Y23" s="541"/>
      <c r="Z23" s="541"/>
      <c r="AA23" s="541"/>
      <c r="AB23" s="541"/>
      <c r="AC23" s="541"/>
      <c r="AD23" s="541"/>
      <c r="AE23" s="541"/>
      <c r="AF23" s="541"/>
      <c r="AG23" s="541"/>
      <c r="AJ23" s="224"/>
      <c r="AK23" s="586"/>
      <c r="AL23" s="587"/>
      <c r="AM23" s="587"/>
      <c r="AN23" s="587"/>
      <c r="AO23" s="588"/>
      <c r="AP23" s="586"/>
      <c r="AQ23" s="587"/>
      <c r="AR23" s="587"/>
      <c r="AS23" s="587"/>
      <c r="AT23" s="587"/>
      <c r="AU23" s="587"/>
      <c r="AV23" s="588"/>
      <c r="AW23" s="589"/>
      <c r="AX23" s="590"/>
      <c r="AY23" s="590"/>
      <c r="AZ23" s="591"/>
      <c r="BA23" s="592">
        <f t="shared" ref="BA23:BA25" si="2">AW23/2</f>
        <v>0</v>
      </c>
      <c r="BB23" s="593"/>
      <c r="BC23" s="593"/>
      <c r="BD23" s="594"/>
      <c r="BE23" s="589"/>
      <c r="BF23" s="590"/>
      <c r="BG23" s="590"/>
      <c r="BH23" s="590"/>
      <c r="BI23" s="591"/>
      <c r="BJ23" s="589">
        <f>MIN(AW23,BE23)</f>
        <v>0</v>
      </c>
      <c r="BK23" s="590"/>
      <c r="BL23" s="590"/>
      <c r="BM23" s="590"/>
      <c r="BN23" s="591"/>
    </row>
    <row r="24" spans="2:66" ht="12" customHeight="1">
      <c r="B24" s="64"/>
      <c r="C24" s="65"/>
      <c r="D24" s="65"/>
      <c r="E24" s="65"/>
      <c r="F24" s="65"/>
      <c r="G24" s="65"/>
      <c r="H24" s="65"/>
      <c r="I24" s="65"/>
      <c r="J24" s="65"/>
      <c r="K24" s="65"/>
      <c r="L24" s="530"/>
      <c r="M24" s="531"/>
      <c r="N24" s="531"/>
      <c r="O24" s="531"/>
      <c r="P24" s="531"/>
      <c r="Q24" s="531"/>
      <c r="R24" s="532"/>
      <c r="S24" s="540"/>
      <c r="T24" s="541"/>
      <c r="U24" s="541"/>
      <c r="V24" s="541"/>
      <c r="W24" s="541"/>
      <c r="X24" s="541"/>
      <c r="Y24" s="541"/>
      <c r="Z24" s="541"/>
      <c r="AA24" s="541"/>
      <c r="AB24" s="541"/>
      <c r="AC24" s="541"/>
      <c r="AD24" s="541"/>
      <c r="AE24" s="541"/>
      <c r="AF24" s="541"/>
      <c r="AG24" s="541"/>
      <c r="AJ24" s="224"/>
      <c r="AK24" s="586"/>
      <c r="AL24" s="587"/>
      <c r="AM24" s="587"/>
      <c r="AN24" s="587"/>
      <c r="AO24" s="588"/>
      <c r="AP24" s="586"/>
      <c r="AQ24" s="587"/>
      <c r="AR24" s="587"/>
      <c r="AS24" s="587"/>
      <c r="AT24" s="587"/>
      <c r="AU24" s="587"/>
      <c r="AV24" s="588"/>
      <c r="AW24" s="589"/>
      <c r="AX24" s="590"/>
      <c r="AY24" s="590"/>
      <c r="AZ24" s="591"/>
      <c r="BA24" s="592">
        <f t="shared" si="2"/>
        <v>0</v>
      </c>
      <c r="BB24" s="593"/>
      <c r="BC24" s="593"/>
      <c r="BD24" s="594"/>
      <c r="BE24" s="585"/>
      <c r="BF24" s="585"/>
      <c r="BG24" s="585"/>
      <c r="BH24" s="585"/>
      <c r="BI24" s="585"/>
      <c r="BJ24" s="585">
        <f>MIN(AW24,BE24)</f>
        <v>0</v>
      </c>
      <c r="BK24" s="585"/>
      <c r="BL24" s="585"/>
      <c r="BM24" s="585"/>
      <c r="BN24" s="585"/>
    </row>
    <row r="25" spans="2:66" ht="17.100000000000001" customHeight="1">
      <c r="B25" s="64"/>
      <c r="C25" s="65"/>
      <c r="D25" s="65"/>
      <c r="E25" s="65"/>
      <c r="F25" s="65"/>
      <c r="G25" s="65"/>
      <c r="H25" s="65"/>
      <c r="I25" s="65"/>
      <c r="J25" s="65"/>
      <c r="K25" s="65"/>
      <c r="L25" s="530"/>
      <c r="M25" s="531"/>
      <c r="N25" s="531"/>
      <c r="O25" s="531"/>
      <c r="P25" s="531"/>
      <c r="Q25" s="531"/>
      <c r="R25" s="532"/>
      <c r="S25" s="540"/>
      <c r="T25" s="541"/>
      <c r="U25" s="541"/>
      <c r="V25" s="541"/>
      <c r="W25" s="541"/>
      <c r="X25" s="541"/>
      <c r="Y25" s="541"/>
      <c r="Z25" s="541"/>
      <c r="AA25" s="541"/>
      <c r="AB25" s="541"/>
      <c r="AC25" s="541"/>
      <c r="AD25" s="541"/>
      <c r="AE25" s="541"/>
      <c r="AF25" s="541"/>
      <c r="AG25" s="541"/>
      <c r="AJ25" s="218"/>
      <c r="AK25" s="586"/>
      <c r="AL25" s="587"/>
      <c r="AM25" s="587"/>
      <c r="AN25" s="587"/>
      <c r="AO25" s="588"/>
      <c r="AP25" s="586"/>
      <c r="AQ25" s="587"/>
      <c r="AR25" s="587"/>
      <c r="AS25" s="587"/>
      <c r="AT25" s="587"/>
      <c r="AU25" s="587"/>
      <c r="AV25" s="588"/>
      <c r="AW25" s="589"/>
      <c r="AX25" s="590"/>
      <c r="AY25" s="590"/>
      <c r="AZ25" s="591"/>
      <c r="BA25" s="592">
        <f t="shared" si="2"/>
        <v>0</v>
      </c>
      <c r="BB25" s="593"/>
      <c r="BC25" s="593"/>
      <c r="BD25" s="594"/>
      <c r="BE25" s="585"/>
      <c r="BF25" s="585"/>
      <c r="BG25" s="585"/>
      <c r="BH25" s="585"/>
      <c r="BI25" s="585"/>
      <c r="BJ25" s="585">
        <f>MIN(AW25,BE25)</f>
        <v>0</v>
      </c>
      <c r="BK25" s="585"/>
      <c r="BL25" s="585"/>
      <c r="BM25" s="585"/>
      <c r="BN25" s="585"/>
    </row>
    <row r="26" spans="2:66" ht="17.100000000000001" customHeight="1">
      <c r="B26" s="64"/>
      <c r="C26" s="65"/>
      <c r="D26" s="65"/>
      <c r="E26" s="65"/>
      <c r="F26" s="65"/>
      <c r="G26" s="65"/>
      <c r="H26" s="65"/>
      <c r="I26" s="65"/>
      <c r="J26" s="65"/>
      <c r="K26" s="65"/>
      <c r="L26" s="530"/>
      <c r="M26" s="531"/>
      <c r="N26" s="531"/>
      <c r="O26" s="531"/>
      <c r="P26" s="531"/>
      <c r="Q26" s="531"/>
      <c r="R26" s="532"/>
      <c r="S26" s="540"/>
      <c r="T26" s="541"/>
      <c r="U26" s="541"/>
      <c r="V26" s="541"/>
      <c r="W26" s="541"/>
      <c r="X26" s="541"/>
      <c r="Y26" s="541"/>
      <c r="Z26" s="541"/>
      <c r="AA26" s="541"/>
      <c r="AB26" s="541"/>
      <c r="AC26" s="541"/>
      <c r="AD26" s="541"/>
      <c r="AE26" s="541"/>
      <c r="AF26" s="541"/>
      <c r="AG26" s="541"/>
      <c r="AJ26" s="224"/>
      <c r="AK26" s="218"/>
      <c r="AL26" s="218"/>
      <c r="AM26" s="218"/>
      <c r="AN26" s="218"/>
      <c r="AO26" s="218"/>
      <c r="AP26" s="218"/>
      <c r="AQ26" s="218"/>
      <c r="AR26" s="218"/>
      <c r="AS26" s="218"/>
      <c r="AT26" s="579" t="s">
        <v>310</v>
      </c>
      <c r="AU26" s="579"/>
      <c r="AV26" s="580"/>
      <c r="AW26" s="581">
        <f>SUM(AW22:AZ25)</f>
        <v>0</v>
      </c>
      <c r="AX26" s="582"/>
      <c r="AY26" s="582"/>
      <c r="AZ26" s="583"/>
      <c r="BA26" s="218"/>
      <c r="BB26" s="218"/>
      <c r="BC26" s="218"/>
      <c r="BD26" s="218"/>
      <c r="BE26" s="579" t="s">
        <v>310</v>
      </c>
      <c r="BF26" s="579"/>
      <c r="BG26" s="579"/>
      <c r="BH26" s="579"/>
      <c r="BI26" s="580"/>
      <c r="BJ26" s="584">
        <f>SUM(BJ22:BN25)</f>
        <v>0</v>
      </c>
      <c r="BK26" s="584"/>
      <c r="BL26" s="584"/>
      <c r="BM26" s="584"/>
      <c r="BN26" s="584"/>
    </row>
    <row r="27" spans="2:66" ht="17.100000000000001" customHeight="1">
      <c r="B27" s="64"/>
      <c r="C27" s="65"/>
      <c r="D27" s="65"/>
      <c r="E27" s="65"/>
      <c r="F27" s="65"/>
      <c r="G27" s="65"/>
      <c r="H27" s="65"/>
      <c r="I27" s="65"/>
      <c r="J27" s="65"/>
      <c r="K27" s="65"/>
      <c r="L27" s="530"/>
      <c r="M27" s="531"/>
      <c r="N27" s="531"/>
      <c r="O27" s="531"/>
      <c r="P27" s="531"/>
      <c r="Q27" s="531"/>
      <c r="R27" s="532"/>
      <c r="S27" s="540"/>
      <c r="T27" s="541"/>
      <c r="U27" s="541"/>
      <c r="V27" s="541"/>
      <c r="W27" s="541"/>
      <c r="X27" s="541"/>
      <c r="Y27" s="541"/>
      <c r="Z27" s="541"/>
      <c r="AA27" s="541"/>
      <c r="AB27" s="541"/>
      <c r="AC27" s="541"/>
      <c r="AD27" s="541"/>
      <c r="AE27" s="541"/>
      <c r="AF27" s="541"/>
      <c r="AG27" s="541"/>
      <c r="AJ27" s="223" t="s">
        <v>314</v>
      </c>
      <c r="AK27" s="218"/>
      <c r="AL27" s="218"/>
      <c r="AM27" s="218"/>
      <c r="AN27" s="218"/>
      <c r="AO27" s="218"/>
      <c r="AP27" s="218"/>
      <c r="AQ27" s="218"/>
      <c r="AR27" s="218"/>
      <c r="AS27" s="218"/>
      <c r="AT27" s="218"/>
      <c r="AU27" s="218"/>
      <c r="AV27" s="218"/>
      <c r="AW27" s="218"/>
      <c r="AX27" s="218"/>
      <c r="AY27" s="218"/>
      <c r="AZ27" s="218"/>
      <c r="BA27" s="218"/>
      <c r="BB27" s="218"/>
      <c r="BC27" s="218"/>
      <c r="BD27" s="218"/>
      <c r="BE27" s="218"/>
      <c r="BF27" s="218"/>
      <c r="BG27" s="218"/>
      <c r="BH27" s="218"/>
      <c r="BI27" s="218"/>
      <c r="BJ27" s="218"/>
      <c r="BK27" s="218"/>
      <c r="BL27" s="218"/>
      <c r="BM27" s="218"/>
      <c r="BN27" s="218"/>
    </row>
    <row r="28" spans="2:66" ht="17.100000000000001" customHeight="1">
      <c r="B28" s="64"/>
      <c r="C28" s="65"/>
      <c r="D28" s="65"/>
      <c r="E28" s="65"/>
      <c r="F28" s="65"/>
      <c r="G28" s="65"/>
      <c r="H28" s="65"/>
      <c r="I28" s="65"/>
      <c r="J28" s="65"/>
      <c r="K28" s="65"/>
      <c r="L28" s="530"/>
      <c r="M28" s="531"/>
      <c r="N28" s="531"/>
      <c r="O28" s="531"/>
      <c r="P28" s="531"/>
      <c r="Q28" s="531"/>
      <c r="R28" s="532"/>
      <c r="S28" s="540"/>
      <c r="T28" s="541"/>
      <c r="U28" s="541"/>
      <c r="V28" s="541"/>
      <c r="W28" s="541"/>
      <c r="X28" s="541"/>
      <c r="Y28" s="541"/>
      <c r="Z28" s="541"/>
      <c r="AA28" s="541"/>
      <c r="AB28" s="541"/>
      <c r="AC28" s="541"/>
      <c r="AD28" s="541"/>
      <c r="AE28" s="541"/>
      <c r="AF28" s="541"/>
      <c r="AG28" s="541"/>
      <c r="AJ28" s="224"/>
      <c r="AK28" s="613" t="s">
        <v>300</v>
      </c>
      <c r="AL28" s="614"/>
      <c r="AM28" s="614"/>
      <c r="AN28" s="614"/>
      <c r="AO28" s="615"/>
      <c r="AP28" s="613" t="s">
        <v>302</v>
      </c>
      <c r="AQ28" s="614"/>
      <c r="AR28" s="614"/>
      <c r="AS28" s="614"/>
      <c r="AT28" s="614"/>
      <c r="AU28" s="614"/>
      <c r="AV28" s="615"/>
      <c r="AW28" s="595" t="s">
        <v>303</v>
      </c>
      <c r="AX28" s="596"/>
      <c r="AY28" s="596"/>
      <c r="AZ28" s="597"/>
      <c r="BA28" s="604" t="s">
        <v>399</v>
      </c>
      <c r="BB28" s="605"/>
      <c r="BC28" s="605"/>
      <c r="BD28" s="606"/>
      <c r="BE28" s="595" t="s">
        <v>312</v>
      </c>
      <c r="BF28" s="596"/>
      <c r="BG28" s="596"/>
      <c r="BH28" s="596"/>
      <c r="BI28" s="597"/>
      <c r="BJ28" s="595" t="s">
        <v>313</v>
      </c>
      <c r="BK28" s="596"/>
      <c r="BL28" s="596"/>
      <c r="BM28" s="596"/>
      <c r="BN28" s="597"/>
    </row>
    <row r="29" spans="2:66" ht="17.100000000000001" customHeight="1">
      <c r="B29" s="64"/>
      <c r="C29" s="65"/>
      <c r="D29" s="65"/>
      <c r="E29" s="65"/>
      <c r="F29" s="65"/>
      <c r="G29" s="65"/>
      <c r="H29" s="65"/>
      <c r="I29" s="65"/>
      <c r="J29" s="65"/>
      <c r="K29" s="65"/>
      <c r="L29" s="530"/>
      <c r="M29" s="531"/>
      <c r="N29" s="531"/>
      <c r="O29" s="531"/>
      <c r="P29" s="531"/>
      <c r="Q29" s="531"/>
      <c r="R29" s="532"/>
      <c r="S29" s="540"/>
      <c r="T29" s="541"/>
      <c r="U29" s="541"/>
      <c r="V29" s="541"/>
      <c r="W29" s="541"/>
      <c r="X29" s="541"/>
      <c r="Y29" s="541"/>
      <c r="Z29" s="541"/>
      <c r="AA29" s="541"/>
      <c r="AB29" s="541"/>
      <c r="AC29" s="541"/>
      <c r="AD29" s="541"/>
      <c r="AE29" s="541"/>
      <c r="AF29" s="541"/>
      <c r="AG29" s="541"/>
      <c r="AJ29" s="224"/>
      <c r="AK29" s="616"/>
      <c r="AL29" s="577"/>
      <c r="AM29" s="577"/>
      <c r="AN29" s="577"/>
      <c r="AO29" s="578"/>
      <c r="AP29" s="616"/>
      <c r="AQ29" s="577"/>
      <c r="AR29" s="577"/>
      <c r="AS29" s="577"/>
      <c r="AT29" s="577"/>
      <c r="AU29" s="577"/>
      <c r="AV29" s="578"/>
      <c r="AW29" s="598"/>
      <c r="AX29" s="599"/>
      <c r="AY29" s="599"/>
      <c r="AZ29" s="600"/>
      <c r="BA29" s="607"/>
      <c r="BB29" s="608"/>
      <c r="BC29" s="608"/>
      <c r="BD29" s="609"/>
      <c r="BE29" s="598"/>
      <c r="BF29" s="599"/>
      <c r="BG29" s="599"/>
      <c r="BH29" s="599"/>
      <c r="BI29" s="600"/>
      <c r="BJ29" s="598"/>
      <c r="BK29" s="599"/>
      <c r="BL29" s="599"/>
      <c r="BM29" s="599"/>
      <c r="BN29" s="600"/>
    </row>
    <row r="30" spans="2:66" ht="17.100000000000001" customHeight="1">
      <c r="B30" s="64"/>
      <c r="C30" s="65"/>
      <c r="D30" s="65"/>
      <c r="E30" s="65"/>
      <c r="F30" s="65"/>
      <c r="G30" s="65"/>
      <c r="H30" s="65"/>
      <c r="I30" s="65"/>
      <c r="J30" s="65"/>
      <c r="K30" s="65"/>
      <c r="L30" s="530"/>
      <c r="M30" s="531"/>
      <c r="N30" s="531"/>
      <c r="O30" s="531"/>
      <c r="P30" s="531"/>
      <c r="Q30" s="531"/>
      <c r="R30" s="532"/>
      <c r="S30" s="540"/>
      <c r="T30" s="541"/>
      <c r="U30" s="541"/>
      <c r="V30" s="541"/>
      <c r="W30" s="541"/>
      <c r="X30" s="541"/>
      <c r="Y30" s="541"/>
      <c r="Z30" s="541"/>
      <c r="AA30" s="541"/>
      <c r="AB30" s="541"/>
      <c r="AC30" s="541"/>
      <c r="AD30" s="541"/>
      <c r="AE30" s="541"/>
      <c r="AF30" s="541"/>
      <c r="AG30" s="541"/>
      <c r="AJ30" s="224"/>
      <c r="AK30" s="617"/>
      <c r="AL30" s="618"/>
      <c r="AM30" s="618"/>
      <c r="AN30" s="618"/>
      <c r="AO30" s="619"/>
      <c r="AP30" s="617"/>
      <c r="AQ30" s="618"/>
      <c r="AR30" s="618"/>
      <c r="AS30" s="618"/>
      <c r="AT30" s="618"/>
      <c r="AU30" s="618"/>
      <c r="AV30" s="619"/>
      <c r="AW30" s="601"/>
      <c r="AX30" s="602"/>
      <c r="AY30" s="602"/>
      <c r="AZ30" s="603"/>
      <c r="BA30" s="610"/>
      <c r="BB30" s="611"/>
      <c r="BC30" s="611"/>
      <c r="BD30" s="612"/>
      <c r="BE30" s="601"/>
      <c r="BF30" s="602"/>
      <c r="BG30" s="602"/>
      <c r="BH30" s="602"/>
      <c r="BI30" s="603"/>
      <c r="BJ30" s="601"/>
      <c r="BK30" s="602"/>
      <c r="BL30" s="602"/>
      <c r="BM30" s="602"/>
      <c r="BN30" s="603"/>
    </row>
    <row r="31" spans="2:66" ht="17.100000000000001" customHeight="1">
      <c r="B31" s="64"/>
      <c r="C31" s="65"/>
      <c r="D31" s="65"/>
      <c r="E31" s="65"/>
      <c r="F31" s="65"/>
      <c r="G31" s="65"/>
      <c r="H31" s="65"/>
      <c r="I31" s="65"/>
      <c r="J31" s="65"/>
      <c r="K31" s="65"/>
      <c r="L31" s="530"/>
      <c r="M31" s="531"/>
      <c r="N31" s="531"/>
      <c r="O31" s="531"/>
      <c r="P31" s="531"/>
      <c r="Q31" s="531"/>
      <c r="R31" s="532"/>
      <c r="S31" s="540"/>
      <c r="T31" s="541"/>
      <c r="U31" s="541"/>
      <c r="V31" s="541"/>
      <c r="W31" s="541"/>
      <c r="X31" s="541"/>
      <c r="Y31" s="541"/>
      <c r="Z31" s="541"/>
      <c r="AA31" s="541"/>
      <c r="AB31" s="541"/>
      <c r="AC31" s="541"/>
      <c r="AD31" s="541"/>
      <c r="AE31" s="541"/>
      <c r="AF31" s="541"/>
      <c r="AG31" s="541"/>
      <c r="AJ31" s="224"/>
      <c r="AK31" s="586"/>
      <c r="AL31" s="587"/>
      <c r="AM31" s="587"/>
      <c r="AN31" s="587"/>
      <c r="AO31" s="588"/>
      <c r="AP31" s="586"/>
      <c r="AQ31" s="587"/>
      <c r="AR31" s="587"/>
      <c r="AS31" s="587"/>
      <c r="AT31" s="587"/>
      <c r="AU31" s="587"/>
      <c r="AV31" s="588"/>
      <c r="AW31" s="589"/>
      <c r="AX31" s="590"/>
      <c r="AY31" s="590"/>
      <c r="AZ31" s="591"/>
      <c r="BA31" s="592">
        <f>AW31/2</f>
        <v>0</v>
      </c>
      <c r="BB31" s="593"/>
      <c r="BC31" s="593"/>
      <c r="BD31" s="594"/>
      <c r="BE31" s="585"/>
      <c r="BF31" s="585"/>
      <c r="BG31" s="585"/>
      <c r="BH31" s="585"/>
      <c r="BI31" s="585"/>
      <c r="BJ31" s="585"/>
      <c r="BK31" s="585"/>
      <c r="BL31" s="585"/>
      <c r="BM31" s="585"/>
      <c r="BN31" s="585"/>
    </row>
    <row r="32" spans="2:66" ht="17.100000000000001" customHeight="1">
      <c r="B32" s="64"/>
      <c r="C32" s="65"/>
      <c r="D32" s="65"/>
      <c r="E32" s="65"/>
      <c r="F32" s="65"/>
      <c r="G32" s="65"/>
      <c r="H32" s="65"/>
      <c r="I32" s="65"/>
      <c r="J32" s="65"/>
      <c r="K32" s="65"/>
      <c r="L32" s="530"/>
      <c r="M32" s="531"/>
      <c r="N32" s="531"/>
      <c r="O32" s="531"/>
      <c r="P32" s="531"/>
      <c r="Q32" s="531"/>
      <c r="R32" s="532"/>
      <c r="S32" s="540"/>
      <c r="T32" s="541"/>
      <c r="U32" s="541"/>
      <c r="V32" s="541"/>
      <c r="W32" s="541"/>
      <c r="X32" s="541"/>
      <c r="Y32" s="541"/>
      <c r="Z32" s="541"/>
      <c r="AA32" s="541"/>
      <c r="AB32" s="541"/>
      <c r="AC32" s="541"/>
      <c r="AD32" s="541"/>
      <c r="AE32" s="541"/>
      <c r="AF32" s="541"/>
      <c r="AG32" s="541"/>
      <c r="AJ32" s="218"/>
      <c r="AK32" s="586"/>
      <c r="AL32" s="587"/>
      <c r="AM32" s="587"/>
      <c r="AN32" s="587"/>
      <c r="AO32" s="588"/>
      <c r="AP32" s="586"/>
      <c r="AQ32" s="587"/>
      <c r="AR32" s="587"/>
      <c r="AS32" s="587"/>
      <c r="AT32" s="587"/>
      <c r="AU32" s="587"/>
      <c r="AV32" s="588"/>
      <c r="AW32" s="589"/>
      <c r="AX32" s="590"/>
      <c r="AY32" s="590"/>
      <c r="AZ32" s="591"/>
      <c r="BA32" s="592">
        <f t="shared" ref="BA32:BA34" si="3">AW32/2</f>
        <v>0</v>
      </c>
      <c r="BB32" s="593"/>
      <c r="BC32" s="593"/>
      <c r="BD32" s="594"/>
      <c r="BE32" s="589"/>
      <c r="BF32" s="590"/>
      <c r="BG32" s="590"/>
      <c r="BH32" s="590"/>
      <c r="BI32" s="591"/>
      <c r="BJ32" s="589">
        <f>MIN(AW32,BE32)</f>
        <v>0</v>
      </c>
      <c r="BK32" s="590"/>
      <c r="BL32" s="590"/>
      <c r="BM32" s="590"/>
      <c r="BN32" s="591"/>
    </row>
    <row r="33" spans="2:66" ht="17.100000000000001" customHeight="1">
      <c r="B33" s="66"/>
      <c r="C33" s="67"/>
      <c r="D33" s="67"/>
      <c r="E33" s="67"/>
      <c r="F33" s="67"/>
      <c r="G33" s="67"/>
      <c r="H33" s="67"/>
      <c r="I33" s="67"/>
      <c r="J33" s="67"/>
      <c r="K33" s="67"/>
      <c r="L33" s="536"/>
      <c r="M33" s="537"/>
      <c r="N33" s="537"/>
      <c r="O33" s="537"/>
      <c r="P33" s="537"/>
      <c r="Q33" s="537"/>
      <c r="R33" s="538"/>
      <c r="S33" s="540"/>
      <c r="T33" s="541"/>
      <c r="U33" s="541"/>
      <c r="V33" s="541"/>
      <c r="W33" s="541"/>
      <c r="X33" s="541"/>
      <c r="Y33" s="541"/>
      <c r="Z33" s="541"/>
      <c r="AA33" s="541"/>
      <c r="AB33" s="541"/>
      <c r="AC33" s="541"/>
      <c r="AD33" s="541"/>
      <c r="AE33" s="541"/>
      <c r="AF33" s="541"/>
      <c r="AG33" s="541"/>
      <c r="AJ33" s="218"/>
      <c r="AK33" s="586"/>
      <c r="AL33" s="587"/>
      <c r="AM33" s="587"/>
      <c r="AN33" s="587"/>
      <c r="AO33" s="588"/>
      <c r="AP33" s="586"/>
      <c r="AQ33" s="587"/>
      <c r="AR33" s="587"/>
      <c r="AS33" s="587"/>
      <c r="AT33" s="587"/>
      <c r="AU33" s="587"/>
      <c r="AV33" s="588"/>
      <c r="AW33" s="589"/>
      <c r="AX33" s="590"/>
      <c r="AY33" s="590"/>
      <c r="AZ33" s="591"/>
      <c r="BA33" s="592">
        <f t="shared" si="3"/>
        <v>0</v>
      </c>
      <c r="BB33" s="593"/>
      <c r="BC33" s="593"/>
      <c r="BD33" s="594"/>
      <c r="BE33" s="585"/>
      <c r="BF33" s="585"/>
      <c r="BG33" s="585"/>
      <c r="BH33" s="585"/>
      <c r="BI33" s="585"/>
      <c r="BJ33" s="585">
        <f>MIN(AW33,BE33)</f>
        <v>0</v>
      </c>
      <c r="BK33" s="585"/>
      <c r="BL33" s="585"/>
      <c r="BM33" s="585"/>
      <c r="BN33" s="585"/>
    </row>
    <row r="34" spans="2:66" ht="17.100000000000001" customHeight="1">
      <c r="B34" s="31" t="s">
        <v>18</v>
      </c>
      <c r="C34" s="32"/>
      <c r="D34" s="32"/>
      <c r="E34" s="32"/>
      <c r="F34" s="32"/>
      <c r="G34" s="32"/>
      <c r="H34" s="32"/>
      <c r="I34" s="32"/>
      <c r="J34" s="32"/>
      <c r="K34" s="32"/>
      <c r="L34" s="533">
        <f>SUM(L19:R33)</f>
        <v>0</v>
      </c>
      <c r="M34" s="534"/>
      <c r="N34" s="534"/>
      <c r="O34" s="534"/>
      <c r="P34" s="534"/>
      <c r="Q34" s="534"/>
      <c r="R34" s="535"/>
      <c r="S34" s="26"/>
      <c r="T34" s="26"/>
      <c r="U34" s="26"/>
      <c r="V34" s="26"/>
      <c r="W34" s="26"/>
      <c r="X34" s="26"/>
      <c r="Y34" s="26"/>
      <c r="Z34" s="26"/>
      <c r="AA34" s="26"/>
      <c r="AB34" s="26"/>
      <c r="AC34" s="26"/>
      <c r="AD34" s="26"/>
      <c r="AE34" s="26"/>
      <c r="AF34" s="26"/>
      <c r="AG34" s="26"/>
      <c r="AJ34" s="218"/>
      <c r="AK34" s="586"/>
      <c r="AL34" s="587"/>
      <c r="AM34" s="587"/>
      <c r="AN34" s="587"/>
      <c r="AO34" s="588"/>
      <c r="AP34" s="586"/>
      <c r="AQ34" s="587"/>
      <c r="AR34" s="587"/>
      <c r="AS34" s="587"/>
      <c r="AT34" s="587"/>
      <c r="AU34" s="587"/>
      <c r="AV34" s="588"/>
      <c r="AW34" s="589"/>
      <c r="AX34" s="590"/>
      <c r="AY34" s="590"/>
      <c r="AZ34" s="591"/>
      <c r="BA34" s="592">
        <f t="shared" si="3"/>
        <v>0</v>
      </c>
      <c r="BB34" s="593"/>
      <c r="BC34" s="593"/>
      <c r="BD34" s="594"/>
      <c r="BE34" s="585"/>
      <c r="BF34" s="585"/>
      <c r="BG34" s="585"/>
      <c r="BH34" s="585"/>
      <c r="BI34" s="585"/>
      <c r="BJ34" s="585">
        <f>MIN(AW34,BE34)</f>
        <v>0</v>
      </c>
      <c r="BK34" s="585"/>
      <c r="BL34" s="585"/>
      <c r="BM34" s="585"/>
      <c r="BN34" s="585"/>
    </row>
    <row r="35" spans="2:66" ht="17.100000000000001" customHeight="1">
      <c r="B35" s="25" t="s">
        <v>19</v>
      </c>
      <c r="C35" s="26"/>
      <c r="D35" s="26"/>
      <c r="E35" s="26"/>
      <c r="F35" s="26"/>
      <c r="G35" s="26"/>
      <c r="H35" s="26"/>
      <c r="I35" s="26"/>
      <c r="J35" s="26"/>
      <c r="K35" s="5"/>
      <c r="L35" s="5"/>
      <c r="M35" s="5"/>
      <c r="N35" s="5"/>
      <c r="O35" s="5"/>
      <c r="P35" s="5"/>
      <c r="Q35" s="5"/>
      <c r="R35" s="5"/>
      <c r="S35" s="5"/>
      <c r="T35" s="5"/>
      <c r="U35" s="5"/>
      <c r="V35" s="5"/>
      <c r="W35" s="5"/>
      <c r="X35" s="5"/>
      <c r="Y35" s="5"/>
      <c r="Z35" s="5"/>
      <c r="AA35" s="5"/>
      <c r="AB35" s="5"/>
      <c r="AC35" s="5"/>
      <c r="AD35" s="5"/>
      <c r="AE35" s="5"/>
      <c r="AF35" s="5"/>
      <c r="AG35" s="5"/>
      <c r="AJ35" s="218"/>
      <c r="AK35" s="218"/>
      <c r="AL35" s="218"/>
      <c r="AM35" s="218"/>
      <c r="AN35" s="218"/>
      <c r="AO35" s="218"/>
      <c r="AP35" s="218"/>
      <c r="AQ35" s="218"/>
      <c r="AR35" s="218"/>
      <c r="AS35" s="218"/>
      <c r="AT35" s="579" t="s">
        <v>310</v>
      </c>
      <c r="AU35" s="579"/>
      <c r="AV35" s="580"/>
      <c r="AW35" s="581">
        <f>SUM(AW31:AZ34)</f>
        <v>0</v>
      </c>
      <c r="AX35" s="582"/>
      <c r="AY35" s="582"/>
      <c r="AZ35" s="583"/>
      <c r="BA35" s="218"/>
      <c r="BB35" s="218"/>
      <c r="BC35" s="218"/>
      <c r="BD35" s="218"/>
      <c r="BE35" s="579" t="s">
        <v>310</v>
      </c>
      <c r="BF35" s="579"/>
      <c r="BG35" s="579"/>
      <c r="BH35" s="579"/>
      <c r="BI35" s="580"/>
      <c r="BJ35" s="584">
        <f>SUM(BJ31:BN34)</f>
        <v>0</v>
      </c>
      <c r="BK35" s="584"/>
      <c r="BL35" s="584"/>
      <c r="BM35" s="584"/>
      <c r="BN35" s="584"/>
    </row>
    <row r="36" spans="2:66" ht="17.100000000000001" customHeight="1">
      <c r="B36" s="2" t="s">
        <v>20</v>
      </c>
      <c r="C36" s="3"/>
      <c r="D36" s="3"/>
      <c r="E36" s="3"/>
      <c r="F36" s="3"/>
      <c r="G36" s="3"/>
      <c r="H36" s="3"/>
      <c r="I36" s="3"/>
      <c r="J36" s="4"/>
      <c r="K36" s="2" t="s">
        <v>21</v>
      </c>
      <c r="L36" s="3"/>
      <c r="M36" s="3"/>
      <c r="N36" s="3"/>
      <c r="O36" s="3"/>
      <c r="P36" s="3"/>
      <c r="Q36" s="4"/>
      <c r="R36" s="173" t="s">
        <v>22</v>
      </c>
      <c r="S36" s="4"/>
      <c r="T36" s="2" t="s">
        <v>23</v>
      </c>
      <c r="U36" s="3"/>
      <c r="V36" s="3"/>
      <c r="W36" s="4"/>
      <c r="X36" s="2" t="s">
        <v>16</v>
      </c>
      <c r="Y36" s="3"/>
      <c r="Z36" s="3"/>
      <c r="AA36" s="4"/>
      <c r="AB36" s="2" t="s">
        <v>136</v>
      </c>
      <c r="AC36" s="3"/>
      <c r="AD36" s="3"/>
      <c r="AE36" s="3"/>
      <c r="AF36" s="3"/>
      <c r="AG36" s="3"/>
      <c r="AJ36" s="218"/>
      <c r="AK36" s="218"/>
      <c r="AL36" s="218"/>
      <c r="AM36" s="218"/>
      <c r="AN36" s="218"/>
      <c r="AO36" s="218"/>
      <c r="AP36" s="218"/>
      <c r="AQ36" s="218"/>
      <c r="AR36" s="218"/>
      <c r="AS36" s="218"/>
      <c r="AT36" s="225"/>
      <c r="AU36" s="225"/>
      <c r="AV36" s="225"/>
      <c r="AW36" s="226"/>
      <c r="AX36" s="226"/>
      <c r="AY36" s="226"/>
      <c r="AZ36" s="226"/>
      <c r="BA36" s="218"/>
      <c r="BB36" s="218"/>
      <c r="BC36" s="218"/>
      <c r="BD36" s="218"/>
      <c r="BE36" s="225"/>
      <c r="BF36" s="225"/>
      <c r="BG36" s="225"/>
      <c r="BH36" s="225"/>
      <c r="BI36" s="225"/>
      <c r="BJ36" s="227"/>
      <c r="BK36" s="227"/>
      <c r="BL36" s="227"/>
      <c r="BM36" s="227"/>
      <c r="BN36" s="227"/>
    </row>
    <row r="37" spans="2:66" ht="18" customHeight="1">
      <c r="B37" s="519"/>
      <c r="C37" s="520"/>
      <c r="D37" s="520"/>
      <c r="E37" s="520"/>
      <c r="F37" s="520"/>
      <c r="G37" s="520"/>
      <c r="H37" s="520"/>
      <c r="I37" s="520"/>
      <c r="J37" s="520"/>
      <c r="K37" s="521"/>
      <c r="L37" s="522"/>
      <c r="M37" s="522"/>
      <c r="N37" s="522"/>
      <c r="O37" s="522"/>
      <c r="P37" s="522"/>
      <c r="Q37" s="522"/>
      <c r="R37" s="523"/>
      <c r="S37" s="524"/>
      <c r="T37" s="525"/>
      <c r="U37" s="526"/>
      <c r="V37" s="526"/>
      <c r="W37" s="526"/>
      <c r="X37" s="527">
        <f>R37*T37</f>
        <v>0</v>
      </c>
      <c r="Y37" s="528"/>
      <c r="Z37" s="528"/>
      <c r="AA37" s="529"/>
      <c r="AB37" s="521"/>
      <c r="AC37" s="522"/>
      <c r="AD37" s="522"/>
      <c r="AE37" s="522"/>
      <c r="AF37" s="522"/>
      <c r="AG37" s="522"/>
      <c r="AK37" s="218"/>
      <c r="AL37" s="218"/>
      <c r="AM37" s="218"/>
      <c r="AN37" s="218"/>
      <c r="AO37" s="218"/>
      <c r="AP37" s="218"/>
      <c r="AQ37" s="218"/>
      <c r="AR37" s="218"/>
      <c r="AS37" s="218"/>
      <c r="AT37" s="225"/>
      <c r="AU37" s="225"/>
      <c r="AV37" s="225"/>
      <c r="AW37" s="226"/>
      <c r="AX37" s="226"/>
      <c r="AY37" s="226"/>
      <c r="AZ37" s="226"/>
      <c r="BA37" s="218"/>
      <c r="BB37" s="218"/>
      <c r="BC37" s="218"/>
      <c r="BD37" s="218"/>
      <c r="BE37" s="225"/>
      <c r="BF37" s="225"/>
      <c r="BG37" s="225"/>
      <c r="BH37" s="225"/>
      <c r="BI37" s="225"/>
      <c r="BJ37" s="227"/>
      <c r="BK37" s="227"/>
      <c r="BL37" s="227"/>
      <c r="BM37" s="227"/>
      <c r="BN37" s="227"/>
    </row>
    <row r="38" spans="2:66" ht="18" customHeight="1">
      <c r="B38" s="498"/>
      <c r="C38" s="499"/>
      <c r="D38" s="499"/>
      <c r="E38" s="499"/>
      <c r="F38" s="499"/>
      <c r="G38" s="499"/>
      <c r="H38" s="499"/>
      <c r="I38" s="499"/>
      <c r="J38" s="499"/>
      <c r="K38" s="500"/>
      <c r="L38" s="501"/>
      <c r="M38" s="501"/>
      <c r="N38" s="501"/>
      <c r="O38" s="501"/>
      <c r="P38" s="501"/>
      <c r="Q38" s="501"/>
      <c r="R38" s="502"/>
      <c r="S38" s="503"/>
      <c r="T38" s="504"/>
      <c r="U38" s="505"/>
      <c r="V38" s="505"/>
      <c r="W38" s="505"/>
      <c r="X38" s="506">
        <f t="shared" ref="X38:X42" si="4">R38*T38</f>
        <v>0</v>
      </c>
      <c r="Y38" s="507"/>
      <c r="Z38" s="507"/>
      <c r="AA38" s="508"/>
      <c r="AB38" s="500"/>
      <c r="AC38" s="501"/>
      <c r="AD38" s="501"/>
      <c r="AE38" s="501"/>
      <c r="AF38" s="501"/>
      <c r="AG38" s="501"/>
      <c r="AK38" s="218"/>
      <c r="AL38" s="218"/>
      <c r="AM38" s="218"/>
      <c r="AN38" s="218"/>
      <c r="AO38" s="218"/>
      <c r="AP38" s="218"/>
      <c r="AQ38" s="218"/>
      <c r="AR38" s="218"/>
      <c r="AS38" s="218"/>
      <c r="AT38" s="218"/>
      <c r="AU38" s="218"/>
      <c r="AV38" s="218"/>
      <c r="AW38" s="218"/>
      <c r="AX38" s="218"/>
      <c r="AY38" s="218"/>
      <c r="AZ38" s="577" t="s">
        <v>315</v>
      </c>
      <c r="BA38" s="577"/>
      <c r="BB38" s="577"/>
      <c r="BC38" s="577"/>
      <c r="BD38" s="577"/>
      <c r="BE38" s="577"/>
      <c r="BF38" s="577"/>
      <c r="BG38" s="577"/>
      <c r="BH38" s="577"/>
      <c r="BI38" s="578"/>
      <c r="BJ38" s="571">
        <f>AZ17+AW26+AW35</f>
        <v>0</v>
      </c>
      <c r="BK38" s="572"/>
      <c r="BL38" s="572"/>
      <c r="BM38" s="572"/>
      <c r="BN38" s="573"/>
    </row>
    <row r="39" spans="2:66" ht="18" customHeight="1">
      <c r="B39" s="498"/>
      <c r="C39" s="499"/>
      <c r="D39" s="499"/>
      <c r="E39" s="499"/>
      <c r="F39" s="499"/>
      <c r="G39" s="499"/>
      <c r="H39" s="499"/>
      <c r="I39" s="499"/>
      <c r="J39" s="499"/>
      <c r="K39" s="500"/>
      <c r="L39" s="501"/>
      <c r="M39" s="501"/>
      <c r="N39" s="501"/>
      <c r="O39" s="501"/>
      <c r="P39" s="501"/>
      <c r="Q39" s="501"/>
      <c r="R39" s="502"/>
      <c r="S39" s="503"/>
      <c r="T39" s="504"/>
      <c r="U39" s="505"/>
      <c r="V39" s="505"/>
      <c r="W39" s="505"/>
      <c r="X39" s="506">
        <f t="shared" si="4"/>
        <v>0</v>
      </c>
      <c r="Y39" s="507"/>
      <c r="Z39" s="507"/>
      <c r="AA39" s="508"/>
      <c r="AB39" s="500"/>
      <c r="AC39" s="501"/>
      <c r="AD39" s="501"/>
      <c r="AE39" s="501"/>
      <c r="AF39" s="501"/>
      <c r="AG39" s="501"/>
      <c r="AK39" s="218"/>
      <c r="AL39" s="218"/>
      <c r="AM39" s="218"/>
      <c r="AN39" s="218"/>
      <c r="AO39" s="218"/>
      <c r="AP39" s="218"/>
      <c r="AQ39" s="218"/>
      <c r="AR39" s="218"/>
      <c r="AS39" s="218"/>
      <c r="AT39" s="218"/>
      <c r="AU39" s="218"/>
      <c r="AV39" s="218"/>
      <c r="AW39" s="218"/>
      <c r="AX39" s="218"/>
      <c r="AY39" s="218"/>
      <c r="AZ39" s="577"/>
      <c r="BA39" s="577"/>
      <c r="BB39" s="577"/>
      <c r="BC39" s="577"/>
      <c r="BD39" s="577"/>
      <c r="BE39" s="577"/>
      <c r="BF39" s="577"/>
      <c r="BG39" s="577"/>
      <c r="BH39" s="577"/>
      <c r="BI39" s="578"/>
      <c r="BJ39" s="574"/>
      <c r="BK39" s="575"/>
      <c r="BL39" s="575"/>
      <c r="BM39" s="575"/>
      <c r="BN39" s="576"/>
    </row>
    <row r="40" spans="2:66" ht="18" customHeight="1">
      <c r="B40" s="498"/>
      <c r="C40" s="499"/>
      <c r="D40" s="499"/>
      <c r="E40" s="499"/>
      <c r="F40" s="499"/>
      <c r="G40" s="499"/>
      <c r="H40" s="499"/>
      <c r="I40" s="499"/>
      <c r="J40" s="499"/>
      <c r="K40" s="500"/>
      <c r="L40" s="501"/>
      <c r="M40" s="501"/>
      <c r="N40" s="501"/>
      <c r="O40" s="501"/>
      <c r="P40" s="501"/>
      <c r="Q40" s="501"/>
      <c r="R40" s="502"/>
      <c r="S40" s="503"/>
      <c r="T40" s="504"/>
      <c r="U40" s="505"/>
      <c r="V40" s="505"/>
      <c r="W40" s="505"/>
      <c r="X40" s="506">
        <f t="shared" si="4"/>
        <v>0</v>
      </c>
      <c r="Y40" s="507"/>
      <c r="Z40" s="507"/>
      <c r="AA40" s="508"/>
      <c r="AB40" s="500"/>
      <c r="AC40" s="501"/>
      <c r="AD40" s="501"/>
      <c r="AE40" s="501"/>
      <c r="AF40" s="501"/>
      <c r="AG40" s="501"/>
      <c r="BB40" s="569" t="s">
        <v>316</v>
      </c>
      <c r="BC40" s="569"/>
      <c r="BD40" s="569"/>
      <c r="BE40" s="569"/>
      <c r="BF40" s="569"/>
      <c r="BG40" s="569"/>
      <c r="BH40" s="569"/>
      <c r="BI40" s="569"/>
      <c r="BJ40" s="571">
        <f>BL17+BJ26+BJ35</f>
        <v>0</v>
      </c>
      <c r="BK40" s="572"/>
      <c r="BL40" s="572"/>
      <c r="BM40" s="572"/>
      <c r="BN40" s="573"/>
    </row>
    <row r="41" spans="2:66" ht="18" customHeight="1">
      <c r="B41" s="498"/>
      <c r="C41" s="499"/>
      <c r="D41" s="499"/>
      <c r="E41" s="499"/>
      <c r="F41" s="499"/>
      <c r="G41" s="499"/>
      <c r="H41" s="499"/>
      <c r="I41" s="499"/>
      <c r="J41" s="499"/>
      <c r="K41" s="500"/>
      <c r="L41" s="501"/>
      <c r="M41" s="501"/>
      <c r="N41" s="501"/>
      <c r="O41" s="501"/>
      <c r="P41" s="501"/>
      <c r="Q41" s="501"/>
      <c r="R41" s="502"/>
      <c r="S41" s="503"/>
      <c r="T41" s="504"/>
      <c r="U41" s="505"/>
      <c r="V41" s="505"/>
      <c r="W41" s="505"/>
      <c r="X41" s="506">
        <f t="shared" si="4"/>
        <v>0</v>
      </c>
      <c r="Y41" s="507"/>
      <c r="Z41" s="507"/>
      <c r="AA41" s="508"/>
      <c r="AB41" s="500"/>
      <c r="AC41" s="501"/>
      <c r="AD41" s="501"/>
      <c r="AE41" s="501"/>
      <c r="AF41" s="501"/>
      <c r="AG41" s="501"/>
      <c r="BB41" s="569"/>
      <c r="BC41" s="569"/>
      <c r="BD41" s="569"/>
      <c r="BE41" s="569"/>
      <c r="BF41" s="569"/>
      <c r="BG41" s="569"/>
      <c r="BH41" s="569"/>
      <c r="BI41" s="569"/>
      <c r="BJ41" s="574"/>
      <c r="BK41" s="575"/>
      <c r="BL41" s="575"/>
      <c r="BM41" s="575"/>
      <c r="BN41" s="576"/>
    </row>
    <row r="42" spans="2:66" ht="18" customHeight="1">
      <c r="B42" s="510"/>
      <c r="C42" s="511"/>
      <c r="D42" s="511"/>
      <c r="E42" s="511"/>
      <c r="F42" s="511"/>
      <c r="G42" s="511"/>
      <c r="H42" s="511"/>
      <c r="I42" s="511"/>
      <c r="J42" s="511"/>
      <c r="K42" s="495"/>
      <c r="L42" s="496"/>
      <c r="M42" s="496"/>
      <c r="N42" s="496"/>
      <c r="O42" s="496"/>
      <c r="P42" s="496"/>
      <c r="Q42" s="496"/>
      <c r="R42" s="512"/>
      <c r="S42" s="513"/>
      <c r="T42" s="514"/>
      <c r="U42" s="515"/>
      <c r="V42" s="515"/>
      <c r="W42" s="515"/>
      <c r="X42" s="516">
        <f t="shared" si="4"/>
        <v>0</v>
      </c>
      <c r="Y42" s="517"/>
      <c r="Z42" s="517"/>
      <c r="AA42" s="518"/>
      <c r="AB42" s="495"/>
      <c r="AC42" s="496"/>
      <c r="AD42" s="496"/>
      <c r="AE42" s="496"/>
      <c r="AF42" s="496"/>
      <c r="AG42" s="496"/>
    </row>
    <row r="43" spans="2:66" ht="18" customHeight="1">
      <c r="B43" s="34" t="s">
        <v>24</v>
      </c>
      <c r="BB43" s="569"/>
      <c r="BC43" s="569"/>
      <c r="BD43" s="569"/>
      <c r="BE43" s="569"/>
      <c r="BF43" s="569"/>
      <c r="BG43" s="569"/>
      <c r="BH43" s="569"/>
      <c r="BI43" s="569"/>
      <c r="BJ43" s="570"/>
      <c r="BK43" s="570"/>
      <c r="BL43" s="570"/>
      <c r="BM43" s="570"/>
      <c r="BN43" s="570"/>
    </row>
    <row r="44" spans="2:66" ht="18" customHeight="1">
      <c r="B44" s="34" t="s">
        <v>25</v>
      </c>
      <c r="BB44" s="569"/>
      <c r="BC44" s="569"/>
      <c r="BD44" s="569"/>
      <c r="BE44" s="569"/>
      <c r="BF44" s="569"/>
      <c r="BG44" s="569"/>
      <c r="BH44" s="569"/>
      <c r="BI44" s="569"/>
      <c r="BJ44" s="570"/>
      <c r="BK44" s="570"/>
      <c r="BL44" s="570"/>
      <c r="BM44" s="570"/>
      <c r="BN44" s="570"/>
    </row>
    <row r="45" spans="2:66" ht="18" customHeight="1"/>
    <row r="46" spans="2:66" ht="18" customHeight="1"/>
    <row r="47" spans="2:66" ht="18" customHeight="1"/>
    <row r="48" spans="2:66" ht="13.5" customHeight="1"/>
    <row r="49" ht="13.5" customHeight="1"/>
    <row r="50" ht="13.5" customHeight="1"/>
    <row r="51" ht="13.5" customHeight="1"/>
    <row r="52" ht="13.5" customHeight="1"/>
    <row r="53" ht="13.5" customHeight="1"/>
    <row r="54" ht="13.5" customHeight="1"/>
    <row r="55" ht="13.5" customHeight="1"/>
    <row r="56" ht="13.5" customHeight="1"/>
  </sheetData>
  <mergeCells count="227">
    <mergeCell ref="M16:S16"/>
    <mergeCell ref="T16:Z16"/>
    <mergeCell ref="AA16:AD16"/>
    <mergeCell ref="AE16:AG16"/>
    <mergeCell ref="AE7:AG7"/>
    <mergeCell ref="AA3:AG3"/>
    <mergeCell ref="BF8:BH11"/>
    <mergeCell ref="BI8:BK11"/>
    <mergeCell ref="BL8:BN11"/>
    <mergeCell ref="AZ8:BB11"/>
    <mergeCell ref="BC8:BE11"/>
    <mergeCell ref="A5:AG5"/>
    <mergeCell ref="A6:AG6"/>
    <mergeCell ref="B8:E16"/>
    <mergeCell ref="F16:L16"/>
    <mergeCell ref="BF12:BH12"/>
    <mergeCell ref="BI12:BK12"/>
    <mergeCell ref="BL12:BN12"/>
    <mergeCell ref="T13:Z15"/>
    <mergeCell ref="AA13:AD15"/>
    <mergeCell ref="AE13:AG15"/>
    <mergeCell ref="AK13:AM13"/>
    <mergeCell ref="AN13:AP13"/>
    <mergeCell ref="AQ13:AT13"/>
    <mergeCell ref="F11:L11"/>
    <mergeCell ref="M11:S11"/>
    <mergeCell ref="T11:Z11"/>
    <mergeCell ref="AA11:AD11"/>
    <mergeCell ref="AE11:AG11"/>
    <mergeCell ref="AK8:AM11"/>
    <mergeCell ref="AN8:AP11"/>
    <mergeCell ref="AQ8:AT11"/>
    <mergeCell ref="AU8:AY11"/>
    <mergeCell ref="F8:L10"/>
    <mergeCell ref="M8:S10"/>
    <mergeCell ref="T8:Z10"/>
    <mergeCell ref="AA8:AD10"/>
    <mergeCell ref="AE8:AG10"/>
    <mergeCell ref="AK12:AM12"/>
    <mergeCell ref="AN12:AP12"/>
    <mergeCell ref="AQ12:AT12"/>
    <mergeCell ref="AU12:AY12"/>
    <mergeCell ref="AZ12:BB12"/>
    <mergeCell ref="BC12:BE12"/>
    <mergeCell ref="T12:Z12"/>
    <mergeCell ref="AA12:AD12"/>
    <mergeCell ref="AE12:AG12"/>
    <mergeCell ref="BF13:BH13"/>
    <mergeCell ref="BI13:BK13"/>
    <mergeCell ref="BL13:BN13"/>
    <mergeCell ref="AK14:AM14"/>
    <mergeCell ref="AN14:AP14"/>
    <mergeCell ref="AQ14:AT14"/>
    <mergeCell ref="AU14:AY14"/>
    <mergeCell ref="AZ14:BB14"/>
    <mergeCell ref="BC14:BE14"/>
    <mergeCell ref="BF14:BH14"/>
    <mergeCell ref="BI14:BK14"/>
    <mergeCell ref="BL14:BN14"/>
    <mergeCell ref="AU13:AY13"/>
    <mergeCell ref="AZ13:BB13"/>
    <mergeCell ref="BC13:BE13"/>
    <mergeCell ref="AK16:AM16"/>
    <mergeCell ref="F12:L15"/>
    <mergeCell ref="M12:S12"/>
    <mergeCell ref="BI16:BK16"/>
    <mergeCell ref="BL16:BN16"/>
    <mergeCell ref="AW17:AY17"/>
    <mergeCell ref="AZ17:BB17"/>
    <mergeCell ref="BI17:BK17"/>
    <mergeCell ref="BL17:BN17"/>
    <mergeCell ref="AN16:AP16"/>
    <mergeCell ref="AQ16:AT16"/>
    <mergeCell ref="AU16:AY16"/>
    <mergeCell ref="AZ16:BB16"/>
    <mergeCell ref="BC16:BE16"/>
    <mergeCell ref="BF16:BH16"/>
    <mergeCell ref="AK15:AM15"/>
    <mergeCell ref="AN15:AP15"/>
    <mergeCell ref="AQ15:AT15"/>
    <mergeCell ref="AU15:AY15"/>
    <mergeCell ref="AZ15:BB15"/>
    <mergeCell ref="BC15:BE15"/>
    <mergeCell ref="BF15:BH15"/>
    <mergeCell ref="BI15:BK15"/>
    <mergeCell ref="BL15:BN15"/>
    <mergeCell ref="BE19:BI21"/>
    <mergeCell ref="BJ19:BN21"/>
    <mergeCell ref="L20:R20"/>
    <mergeCell ref="S20:AG20"/>
    <mergeCell ref="L21:R21"/>
    <mergeCell ref="S21:AG21"/>
    <mergeCell ref="L19:R19"/>
    <mergeCell ref="S19:AG19"/>
    <mergeCell ref="AK19:AO21"/>
    <mergeCell ref="AP19:AV21"/>
    <mergeCell ref="AW19:AZ21"/>
    <mergeCell ref="BA19:BD21"/>
    <mergeCell ref="BE22:BI22"/>
    <mergeCell ref="BJ22:BN22"/>
    <mergeCell ref="L23:R23"/>
    <mergeCell ref="S23:AG23"/>
    <mergeCell ref="AK23:AO23"/>
    <mergeCell ref="AP23:AV23"/>
    <mergeCell ref="AW23:AZ23"/>
    <mergeCell ref="BA23:BD23"/>
    <mergeCell ref="BE23:BI23"/>
    <mergeCell ref="BJ23:BN23"/>
    <mergeCell ref="L22:R22"/>
    <mergeCell ref="S22:AG22"/>
    <mergeCell ref="AK22:AO22"/>
    <mergeCell ref="AP22:AV22"/>
    <mergeCell ref="AW22:AZ22"/>
    <mergeCell ref="BA22:BD22"/>
    <mergeCell ref="L26:R26"/>
    <mergeCell ref="S26:AG26"/>
    <mergeCell ref="AT26:AV26"/>
    <mergeCell ref="AW26:AZ26"/>
    <mergeCell ref="BE26:BI26"/>
    <mergeCell ref="BJ26:BN26"/>
    <mergeCell ref="BE24:BI24"/>
    <mergeCell ref="BJ24:BN24"/>
    <mergeCell ref="L25:R25"/>
    <mergeCell ref="S25:AG25"/>
    <mergeCell ref="AK25:AO25"/>
    <mergeCell ref="AP25:AV25"/>
    <mergeCell ref="AW25:AZ25"/>
    <mergeCell ref="BA25:BD25"/>
    <mergeCell ref="BE25:BI25"/>
    <mergeCell ref="BJ25:BN25"/>
    <mergeCell ref="L24:R24"/>
    <mergeCell ref="S24:AG24"/>
    <mergeCell ref="AK24:AO24"/>
    <mergeCell ref="AP24:AV24"/>
    <mergeCell ref="AW24:AZ24"/>
    <mergeCell ref="BA24:BD24"/>
    <mergeCell ref="AW28:AZ30"/>
    <mergeCell ref="BA28:BD30"/>
    <mergeCell ref="BE28:BI30"/>
    <mergeCell ref="BJ28:BN30"/>
    <mergeCell ref="L29:R29"/>
    <mergeCell ref="S29:AG29"/>
    <mergeCell ref="L30:R30"/>
    <mergeCell ref="S30:AG30"/>
    <mergeCell ref="L27:R27"/>
    <mergeCell ref="S27:AG27"/>
    <mergeCell ref="L28:R28"/>
    <mergeCell ref="S28:AG28"/>
    <mergeCell ref="AK28:AO30"/>
    <mergeCell ref="AP28:AV30"/>
    <mergeCell ref="BE31:BI31"/>
    <mergeCell ref="BJ31:BN31"/>
    <mergeCell ref="L32:R32"/>
    <mergeCell ref="S32:AG32"/>
    <mergeCell ref="AK32:AO32"/>
    <mergeCell ref="AP32:AV32"/>
    <mergeCell ref="AW32:AZ32"/>
    <mergeCell ref="BA32:BD32"/>
    <mergeCell ref="BE32:BI32"/>
    <mergeCell ref="BJ32:BN32"/>
    <mergeCell ref="L31:R31"/>
    <mergeCell ref="S31:AG31"/>
    <mergeCell ref="AK31:AO31"/>
    <mergeCell ref="AP31:AV31"/>
    <mergeCell ref="AW31:AZ31"/>
    <mergeCell ref="BA31:BD31"/>
    <mergeCell ref="BE33:BI33"/>
    <mergeCell ref="BJ33:BN33"/>
    <mergeCell ref="L34:R34"/>
    <mergeCell ref="AK34:AO34"/>
    <mergeCell ref="AP34:AV34"/>
    <mergeCell ref="AW34:AZ34"/>
    <mergeCell ref="BA34:BD34"/>
    <mergeCell ref="BE34:BI34"/>
    <mergeCell ref="BJ34:BN34"/>
    <mergeCell ref="L33:R33"/>
    <mergeCell ref="S33:AG33"/>
    <mergeCell ref="AK33:AO33"/>
    <mergeCell ref="AP33:AV33"/>
    <mergeCell ref="AW33:AZ33"/>
    <mergeCell ref="BA33:BD33"/>
    <mergeCell ref="AT35:AV35"/>
    <mergeCell ref="AW35:AZ35"/>
    <mergeCell ref="BE35:BI35"/>
    <mergeCell ref="BJ35:BN35"/>
    <mergeCell ref="B37:J37"/>
    <mergeCell ref="K37:Q37"/>
    <mergeCell ref="R37:S37"/>
    <mergeCell ref="T37:W37"/>
    <mergeCell ref="X37:AA37"/>
    <mergeCell ref="AB37:AG37"/>
    <mergeCell ref="BJ38:BN39"/>
    <mergeCell ref="B39:J39"/>
    <mergeCell ref="K39:Q39"/>
    <mergeCell ref="R39:S39"/>
    <mergeCell ref="T39:W39"/>
    <mergeCell ref="X39:AA39"/>
    <mergeCell ref="AB39:AG39"/>
    <mergeCell ref="B38:J38"/>
    <mergeCell ref="K38:Q38"/>
    <mergeCell ref="R38:S38"/>
    <mergeCell ref="T38:W38"/>
    <mergeCell ref="X38:AA38"/>
    <mergeCell ref="AB38:AG38"/>
    <mergeCell ref="AZ38:BI39"/>
    <mergeCell ref="BB43:BI44"/>
    <mergeCell ref="BJ43:BN44"/>
    <mergeCell ref="B42:J42"/>
    <mergeCell ref="K42:Q42"/>
    <mergeCell ref="R42:S42"/>
    <mergeCell ref="T42:W42"/>
    <mergeCell ref="X42:AA42"/>
    <mergeCell ref="AB42:AG42"/>
    <mergeCell ref="BB40:BI41"/>
    <mergeCell ref="BJ40:BN41"/>
    <mergeCell ref="B41:J41"/>
    <mergeCell ref="K41:Q41"/>
    <mergeCell ref="R41:S41"/>
    <mergeCell ref="T41:W41"/>
    <mergeCell ref="X41:AA41"/>
    <mergeCell ref="AB41:AG41"/>
    <mergeCell ref="B40:J40"/>
    <mergeCell ref="K40:Q40"/>
    <mergeCell ref="R40:S40"/>
    <mergeCell ref="T40:W40"/>
    <mergeCell ref="X40:AA40"/>
    <mergeCell ref="AB40:AG40"/>
  </mergeCells>
  <phoneticPr fontId="30"/>
  <dataValidations count="1">
    <dataValidation type="list" allowBlank="1" showInputMessage="1" showErrorMessage="1" sqref="AK12:AM16" xr:uid="{5B6F2DAC-F312-4D93-ABDA-B99EFECE5802}">
      <formula1>$BS$8:$BS$10</formula1>
    </dataValidation>
  </dataValidations>
  <printOptions horizontalCentered="1"/>
  <pageMargins left="0.51181102362204722" right="0.31496062992125984" top="0.74803149606299213" bottom="0.35433070866141736" header="0.31496062992125984" footer="0"/>
  <pageSetup paperSize="9" scale="86" orientation="portrait" r:id="rId1"/>
  <colBreaks count="2" manualBreakCount="2">
    <brk id="33" max="43" man="1"/>
    <brk id="66" max="43"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B1:N46"/>
  <sheetViews>
    <sheetView view="pageBreakPreview" zoomScale="120" zoomScaleNormal="100" zoomScaleSheetLayoutView="120" workbookViewId="0">
      <selection activeCell="G3" sqref="G3:L3"/>
    </sheetView>
  </sheetViews>
  <sheetFormatPr defaultRowHeight="18.75"/>
  <cols>
    <col min="1" max="1" width="2.375" customWidth="1"/>
    <col min="2" max="2" width="3.25" customWidth="1"/>
    <col min="3" max="3" width="25.375" customWidth="1"/>
    <col min="4" max="4" width="8.25" customWidth="1"/>
    <col min="5" max="5" width="13.625" customWidth="1"/>
    <col min="6" max="6" width="9.875" customWidth="1"/>
    <col min="7" max="7" width="5.5" customWidth="1"/>
    <col min="8" max="8" width="4.5" customWidth="1"/>
    <col min="9" max="9" width="5.75" customWidth="1"/>
    <col min="10" max="10" width="4.875" customWidth="1"/>
    <col min="11" max="11" width="7.125" customWidth="1"/>
    <col min="12" max="12" width="6.375" customWidth="1"/>
    <col min="13" max="13" width="3.375" customWidth="1"/>
    <col min="14" max="14" width="0.125" customWidth="1"/>
  </cols>
  <sheetData>
    <row r="1" spans="2:14" s="98" customFormat="1" ht="12" customHeight="1">
      <c r="B1" s="99"/>
      <c r="C1" s="99"/>
      <c r="D1" s="99"/>
      <c r="E1" s="99"/>
      <c r="F1" s="99"/>
      <c r="G1" s="99"/>
      <c r="H1" s="99"/>
      <c r="I1" s="99"/>
      <c r="J1" s="99"/>
      <c r="K1" s="99"/>
      <c r="L1" s="99"/>
    </row>
    <row r="2" spans="2:14" s="98" customFormat="1" ht="30.6" customHeight="1">
      <c r="B2" s="100" t="s">
        <v>171</v>
      </c>
      <c r="C2" s="99"/>
      <c r="D2" s="99"/>
      <c r="E2" s="99"/>
      <c r="F2" s="99"/>
      <c r="G2" s="99"/>
      <c r="H2" s="99"/>
      <c r="I2" s="99"/>
      <c r="J2" s="99"/>
      <c r="K2" s="99"/>
      <c r="L2" s="99"/>
    </row>
    <row r="3" spans="2:14" s="98" customFormat="1" ht="26.65" customHeight="1">
      <c r="B3" s="101"/>
      <c r="C3" s="99"/>
      <c r="D3" s="99"/>
      <c r="E3" s="99"/>
      <c r="F3" s="236" t="s">
        <v>172</v>
      </c>
      <c r="G3" s="771" t="str">
        <f>IF(別紙1!C5="","",別紙1!C5)</f>
        <v>　　　　</v>
      </c>
      <c r="H3" s="771"/>
      <c r="I3" s="771"/>
      <c r="J3" s="771"/>
      <c r="K3" s="771"/>
      <c r="L3" s="771"/>
    </row>
    <row r="4" spans="2:14" s="98" customFormat="1" ht="18" customHeight="1">
      <c r="B4" s="103"/>
      <c r="C4" s="99"/>
      <c r="D4" s="99"/>
      <c r="E4" s="99"/>
      <c r="F4" s="99"/>
      <c r="G4" s="99"/>
      <c r="H4" s="99"/>
      <c r="I4" s="99"/>
      <c r="J4" s="99"/>
      <c r="K4" s="99"/>
      <c r="L4" s="99"/>
    </row>
    <row r="5" spans="2:14" s="98" customFormat="1" ht="18" customHeight="1">
      <c r="B5" s="99" t="s">
        <v>173</v>
      </c>
      <c r="C5" s="148" t="s">
        <v>174</v>
      </c>
      <c r="D5" s="99"/>
      <c r="E5" s="104"/>
      <c r="F5" s="99"/>
      <c r="G5" s="99"/>
      <c r="H5" s="99"/>
      <c r="I5" s="99"/>
      <c r="J5" s="99"/>
      <c r="K5" s="99"/>
      <c r="L5" s="99"/>
    </row>
    <row r="6" spans="2:14" s="98" customFormat="1" ht="18" customHeight="1">
      <c r="B6" s="106" t="s">
        <v>381</v>
      </c>
      <c r="C6" s="99"/>
      <c r="D6" s="99"/>
      <c r="E6" s="99"/>
      <c r="F6" s="99"/>
      <c r="G6" s="99"/>
      <c r="H6" s="99"/>
      <c r="I6" s="99"/>
      <c r="J6" s="99"/>
      <c r="K6" s="99"/>
      <c r="L6" s="99"/>
    </row>
    <row r="7" spans="2:14" s="98" customFormat="1" ht="18" customHeight="1">
      <c r="B7" s="105" t="s">
        <v>175</v>
      </c>
      <c r="C7" s="99"/>
      <c r="D7" s="99"/>
      <c r="E7" s="99"/>
      <c r="F7" s="99"/>
      <c r="G7" s="99"/>
      <c r="H7" s="99"/>
      <c r="I7" s="99"/>
      <c r="J7" s="99"/>
      <c r="K7" s="99"/>
      <c r="L7" s="99"/>
    </row>
    <row r="8" spans="2:14" s="98" customFormat="1" ht="18" customHeight="1">
      <c r="B8" s="106" t="s">
        <v>176</v>
      </c>
      <c r="C8" s="99"/>
      <c r="D8" s="99"/>
      <c r="E8" s="99"/>
      <c r="F8" s="99"/>
      <c r="G8" s="99"/>
      <c r="H8" s="99"/>
      <c r="I8" s="99"/>
      <c r="J8" s="99"/>
      <c r="K8" s="99"/>
      <c r="L8" s="99"/>
    </row>
    <row r="9" spans="2:14" s="98" customFormat="1" ht="15" thickBot="1">
      <c r="B9" s="99"/>
      <c r="C9" s="99"/>
      <c r="D9" s="99"/>
      <c r="E9" s="99"/>
      <c r="F9" s="99"/>
      <c r="G9" s="99"/>
      <c r="H9" s="99"/>
      <c r="I9" s="99"/>
      <c r="J9" s="99"/>
      <c r="K9" s="99"/>
      <c r="L9" s="99"/>
    </row>
    <row r="10" spans="2:14" s="98" customFormat="1" ht="45" customHeight="1">
      <c r="B10" s="107" t="s">
        <v>177</v>
      </c>
      <c r="C10" s="108" t="s">
        <v>178</v>
      </c>
      <c r="D10" s="772" t="s">
        <v>179</v>
      </c>
      <c r="E10" s="773"/>
      <c r="F10" s="109" t="s">
        <v>180</v>
      </c>
      <c r="G10" s="774" t="s">
        <v>181</v>
      </c>
      <c r="H10" s="775"/>
      <c r="I10" s="775"/>
      <c r="J10" s="776"/>
      <c r="K10" s="110" t="s">
        <v>182</v>
      </c>
      <c r="L10" s="111" t="s">
        <v>183</v>
      </c>
      <c r="N10" s="112"/>
    </row>
    <row r="11" spans="2:14" s="98" customFormat="1" ht="28.5" customHeight="1" thickBot="1">
      <c r="B11" s="113"/>
      <c r="C11" s="114"/>
      <c r="D11" s="114" t="s">
        <v>184</v>
      </c>
      <c r="E11" s="115" t="s">
        <v>185</v>
      </c>
      <c r="F11" s="114"/>
      <c r="G11" s="116" t="s">
        <v>186</v>
      </c>
      <c r="H11" s="117" t="s">
        <v>187</v>
      </c>
      <c r="I11" s="117" t="s">
        <v>186</v>
      </c>
      <c r="J11" s="117" t="s">
        <v>188</v>
      </c>
      <c r="K11" s="118"/>
      <c r="L11" s="119"/>
    </row>
    <row r="12" spans="2:14" s="98" customFormat="1" ht="32.1" customHeight="1">
      <c r="B12" s="120" t="s">
        <v>189</v>
      </c>
      <c r="C12" s="121" t="s">
        <v>190</v>
      </c>
      <c r="D12" s="122"/>
      <c r="E12" s="149"/>
      <c r="F12" s="149"/>
      <c r="G12" s="234"/>
      <c r="H12" s="150"/>
      <c r="I12" s="234"/>
      <c r="J12" s="150"/>
      <c r="K12" s="151"/>
      <c r="L12" s="152"/>
      <c r="N12" s="98">
        <f>IF(E12="　",0,IF(E12="全館",10,IF(E12="",0,5)))</f>
        <v>0</v>
      </c>
    </row>
    <row r="13" spans="2:14" s="98" customFormat="1" ht="32.1" customHeight="1">
      <c r="B13" s="123" t="s">
        <v>191</v>
      </c>
      <c r="C13" s="124" t="s">
        <v>192</v>
      </c>
      <c r="D13" s="125"/>
      <c r="E13" s="153"/>
      <c r="F13" s="153"/>
      <c r="G13" s="234"/>
      <c r="H13" s="150"/>
      <c r="I13" s="234"/>
      <c r="J13" s="150"/>
      <c r="K13" s="154"/>
      <c r="L13" s="155"/>
      <c r="N13" s="98">
        <f>E13*5</f>
        <v>0</v>
      </c>
    </row>
    <row r="14" spans="2:14" s="98" customFormat="1" ht="28.5">
      <c r="B14" s="123" t="s">
        <v>193</v>
      </c>
      <c r="C14" s="124" t="s">
        <v>194</v>
      </c>
      <c r="D14" s="156"/>
      <c r="E14" s="156"/>
      <c r="F14" s="153"/>
      <c r="G14" s="234"/>
      <c r="H14" s="150"/>
      <c r="I14" s="234"/>
      <c r="J14" s="150"/>
      <c r="K14" s="154"/>
      <c r="L14" s="155"/>
      <c r="N14" s="98">
        <f>IF(OR(E14="",E14="　")=TRUE,0,IF(D14="","",IF(E14="宿泊予約のみ",D14*5,D14*10)))</f>
        <v>0</v>
      </c>
    </row>
    <row r="15" spans="2:14" s="98" customFormat="1" ht="32.1" customHeight="1">
      <c r="B15" s="123" t="s">
        <v>195</v>
      </c>
      <c r="C15" s="124" t="s">
        <v>196</v>
      </c>
      <c r="D15" s="125"/>
      <c r="E15" s="153"/>
      <c r="F15" s="153"/>
      <c r="G15" s="234"/>
      <c r="H15" s="150"/>
      <c r="I15" s="234"/>
      <c r="J15" s="150"/>
      <c r="K15" s="154"/>
      <c r="L15" s="155"/>
      <c r="N15" s="98" t="str">
        <f>IF(E15="あり",5,"")</f>
        <v/>
      </c>
    </row>
    <row r="16" spans="2:14" s="98" customFormat="1" ht="32.1" customHeight="1">
      <c r="B16" s="123" t="s">
        <v>197</v>
      </c>
      <c r="C16" s="124" t="s">
        <v>198</v>
      </c>
      <c r="D16" s="156"/>
      <c r="E16" s="153"/>
      <c r="F16" s="153"/>
      <c r="G16" s="234"/>
      <c r="H16" s="150"/>
      <c r="I16" s="234"/>
      <c r="J16" s="150"/>
      <c r="K16" s="154"/>
      <c r="L16" s="155"/>
      <c r="N16" s="98">
        <f>E16*D16</f>
        <v>0</v>
      </c>
    </row>
    <row r="17" spans="2:14" s="98" customFormat="1" ht="32.1" customHeight="1">
      <c r="B17" s="123" t="s">
        <v>199</v>
      </c>
      <c r="C17" s="124" t="s">
        <v>200</v>
      </c>
      <c r="D17" s="125"/>
      <c r="E17" s="153"/>
      <c r="F17" s="153"/>
      <c r="G17" s="234"/>
      <c r="H17" s="150"/>
      <c r="I17" s="234"/>
      <c r="J17" s="150"/>
      <c r="K17" s="154"/>
      <c r="L17" s="155"/>
      <c r="N17" s="98">
        <f>E17*10</f>
        <v>0</v>
      </c>
    </row>
    <row r="18" spans="2:14" s="98" customFormat="1" ht="32.1" customHeight="1">
      <c r="B18" s="123" t="s">
        <v>201</v>
      </c>
      <c r="C18" s="124" t="s">
        <v>202</v>
      </c>
      <c r="D18" s="156"/>
      <c r="E18" s="153"/>
      <c r="F18" s="153"/>
      <c r="G18" s="234"/>
      <c r="H18" s="150"/>
      <c r="I18" s="234"/>
      <c r="J18" s="150"/>
      <c r="K18" s="154"/>
      <c r="L18" s="155"/>
      <c r="N18" s="98" t="str">
        <f>IF(E18="あり",5,"")</f>
        <v/>
      </c>
    </row>
    <row r="19" spans="2:14" s="98" customFormat="1" ht="32.1" customHeight="1">
      <c r="B19" s="123" t="s">
        <v>203</v>
      </c>
      <c r="C19" s="124" t="s">
        <v>204</v>
      </c>
      <c r="D19" s="125"/>
      <c r="E19" s="153"/>
      <c r="F19" s="153"/>
      <c r="G19" s="234"/>
      <c r="H19" s="150"/>
      <c r="I19" s="234"/>
      <c r="J19" s="150"/>
      <c r="K19" s="154"/>
      <c r="L19" s="155"/>
      <c r="N19" s="98" t="str">
        <f>IF(E19="あり",5,"")</f>
        <v/>
      </c>
    </row>
    <row r="20" spans="2:14" s="98" customFormat="1" ht="32.1" customHeight="1">
      <c r="B20" s="123" t="s">
        <v>205</v>
      </c>
      <c r="C20" s="124" t="s">
        <v>206</v>
      </c>
      <c r="D20" s="125"/>
      <c r="E20" s="153"/>
      <c r="F20" s="153"/>
      <c r="G20" s="234"/>
      <c r="H20" s="150"/>
      <c r="I20" s="234"/>
      <c r="J20" s="150"/>
      <c r="K20" s="154"/>
      <c r="L20" s="155"/>
      <c r="N20" s="98">
        <f>IF(E20="あり",5,0)</f>
        <v>0</v>
      </c>
    </row>
    <row r="21" spans="2:14" s="98" customFormat="1" ht="32.1" customHeight="1">
      <c r="B21" s="123" t="s">
        <v>207</v>
      </c>
      <c r="C21" s="124" t="s">
        <v>208</v>
      </c>
      <c r="D21" s="156"/>
      <c r="E21" s="153" t="s">
        <v>209</v>
      </c>
      <c r="F21" s="153"/>
      <c r="G21" s="234"/>
      <c r="H21" s="150"/>
      <c r="I21" s="234"/>
      <c r="J21" s="150"/>
      <c r="K21" s="154"/>
      <c r="L21" s="155"/>
      <c r="N21" s="98" t="str">
        <f>IF(E21="あり",5,"")</f>
        <v/>
      </c>
    </row>
    <row r="22" spans="2:14" s="98" customFormat="1" ht="32.1" customHeight="1">
      <c r="B22" s="123" t="s">
        <v>210</v>
      </c>
      <c r="C22" s="124" t="s">
        <v>211</v>
      </c>
      <c r="D22" s="125"/>
      <c r="E22" s="153" t="s">
        <v>209</v>
      </c>
      <c r="F22" s="153"/>
      <c r="G22" s="234"/>
      <c r="H22" s="150"/>
      <c r="I22" s="234"/>
      <c r="J22" s="150"/>
      <c r="K22" s="154"/>
      <c r="L22" s="155"/>
      <c r="N22" s="98">
        <f>IF(E22="あり",5,0)</f>
        <v>0</v>
      </c>
    </row>
    <row r="23" spans="2:14" s="98" customFormat="1" ht="32.1" customHeight="1">
      <c r="B23" s="123" t="s">
        <v>212</v>
      </c>
      <c r="C23" s="124" t="s">
        <v>213</v>
      </c>
      <c r="D23" s="125"/>
      <c r="E23" s="153"/>
      <c r="F23" s="153"/>
      <c r="G23" s="234"/>
      <c r="H23" s="150"/>
      <c r="I23" s="234"/>
      <c r="J23" s="150"/>
      <c r="K23" s="154"/>
      <c r="L23" s="155"/>
      <c r="N23" s="98">
        <f t="shared" ref="N23:N28" si="0">E23*5</f>
        <v>0</v>
      </c>
    </row>
    <row r="24" spans="2:14" s="98" customFormat="1" ht="32.1" customHeight="1">
      <c r="B24" s="123" t="s">
        <v>214</v>
      </c>
      <c r="C24" s="124" t="s">
        <v>282</v>
      </c>
      <c r="D24" s="125"/>
      <c r="E24" s="153"/>
      <c r="F24" s="153"/>
      <c r="G24" s="234"/>
      <c r="H24" s="150"/>
      <c r="I24" s="234"/>
      <c r="J24" s="150"/>
      <c r="K24" s="154"/>
      <c r="L24" s="155"/>
      <c r="N24" s="98">
        <f t="shared" si="0"/>
        <v>0</v>
      </c>
    </row>
    <row r="25" spans="2:14" s="98" customFormat="1" ht="32.1" customHeight="1">
      <c r="B25" s="123" t="s">
        <v>216</v>
      </c>
      <c r="C25" s="161" t="s">
        <v>215</v>
      </c>
      <c r="D25" s="156"/>
      <c r="E25" s="153"/>
      <c r="F25" s="153"/>
      <c r="G25" s="234"/>
      <c r="H25" s="150"/>
      <c r="I25" s="234"/>
      <c r="J25" s="150"/>
      <c r="K25" s="154"/>
      <c r="L25" s="155"/>
      <c r="N25" s="98">
        <f t="shared" si="0"/>
        <v>0</v>
      </c>
    </row>
    <row r="26" spans="2:14" s="98" customFormat="1" ht="32.1" customHeight="1">
      <c r="B26" s="123" t="s">
        <v>217</v>
      </c>
      <c r="C26" s="161" t="s">
        <v>215</v>
      </c>
      <c r="D26" s="156"/>
      <c r="E26" s="153"/>
      <c r="F26" s="153"/>
      <c r="G26" s="234"/>
      <c r="H26" s="150"/>
      <c r="I26" s="234"/>
      <c r="J26" s="150"/>
      <c r="K26" s="154"/>
      <c r="L26" s="155"/>
      <c r="N26" s="98">
        <f t="shared" si="0"/>
        <v>0</v>
      </c>
    </row>
    <row r="27" spans="2:14" s="98" customFormat="1" ht="32.1" customHeight="1">
      <c r="B27" s="123" t="s">
        <v>218</v>
      </c>
      <c r="C27" s="161" t="s">
        <v>215</v>
      </c>
      <c r="D27" s="156"/>
      <c r="E27" s="153"/>
      <c r="F27" s="153"/>
      <c r="G27" s="234"/>
      <c r="H27" s="150"/>
      <c r="I27" s="234"/>
      <c r="J27" s="150"/>
      <c r="K27" s="154"/>
      <c r="L27" s="155"/>
      <c r="N27" s="98">
        <f t="shared" si="0"/>
        <v>0</v>
      </c>
    </row>
    <row r="28" spans="2:14" s="98" customFormat="1" ht="32.1" customHeight="1" thickBot="1">
      <c r="B28" s="126" t="s">
        <v>219</v>
      </c>
      <c r="C28" s="162" t="s">
        <v>215</v>
      </c>
      <c r="D28" s="163"/>
      <c r="E28" s="157"/>
      <c r="F28" s="157"/>
      <c r="G28" s="235"/>
      <c r="H28" s="158"/>
      <c r="I28" s="235"/>
      <c r="J28" s="158"/>
      <c r="K28" s="159"/>
      <c r="L28" s="160"/>
      <c r="N28" s="98">
        <f t="shared" si="0"/>
        <v>0</v>
      </c>
    </row>
    <row r="29" spans="2:14" s="98" customFormat="1" ht="14.25">
      <c r="B29" s="99"/>
      <c r="C29" s="99"/>
      <c r="D29" s="99"/>
      <c r="E29" s="99"/>
      <c r="F29" s="99"/>
      <c r="G29" s="99"/>
      <c r="H29" s="99"/>
      <c r="I29" s="99"/>
      <c r="J29" s="99"/>
      <c r="K29" s="99"/>
      <c r="L29" s="99"/>
      <c r="N29" s="98">
        <f>SUM(N12:N28)</f>
        <v>0</v>
      </c>
    </row>
    <row r="30" spans="2:14" s="98" customFormat="1" ht="14.25"/>
    <row r="31" spans="2:14" s="98" customFormat="1" ht="14.25">
      <c r="B31" s="98" t="s">
        <v>220</v>
      </c>
      <c r="K31" s="127">
        <f>SUM(K12:K28)</f>
        <v>0</v>
      </c>
      <c r="N31" s="98">
        <f>IF(N29&gt;=25,25,N29)</f>
        <v>0</v>
      </c>
    </row>
    <row r="32" spans="2:14" s="98" customFormat="1" ht="14.25"/>
    <row r="33" s="98" customFormat="1" ht="14.25"/>
    <row r="34" s="98" customFormat="1" ht="14.25"/>
    <row r="35" s="98" customFormat="1" ht="14.25"/>
    <row r="36" s="98" customFormat="1" ht="14.25"/>
    <row r="37" s="98" customFormat="1" ht="14.25"/>
    <row r="38" s="98" customFormat="1" ht="14.25"/>
    <row r="39" s="98" customFormat="1" ht="14.25"/>
    <row r="40" s="98" customFormat="1" ht="14.25"/>
    <row r="41" s="98" customFormat="1" ht="14.25"/>
    <row r="42" s="98" customFormat="1" ht="14.25"/>
    <row r="43" s="98" customFormat="1" ht="14.25"/>
    <row r="44" s="98" customFormat="1" ht="14.25"/>
    <row r="45" s="98" customFormat="1" ht="14.25"/>
    <row r="46" s="98" customFormat="1" ht="14.25"/>
  </sheetData>
  <mergeCells count="3">
    <mergeCell ref="G3:L3"/>
    <mergeCell ref="D10:E10"/>
    <mergeCell ref="G10:J10"/>
  </mergeCells>
  <phoneticPr fontId="30"/>
  <dataValidations count="14">
    <dataValidation type="list" allowBlank="1" showInputMessage="1" showErrorMessage="1" sqref="H12:H28 J12:J28" xr:uid="{00000000-0002-0000-0300-000000000000}">
      <formula1>"1月,2月,3月,4月,5月,6月,7月,8月,9月,10月,11月,12月,　"</formula1>
    </dataValidation>
    <dataValidation type="list" allowBlank="1" showInputMessage="1" showErrorMessage="1" sqref="F12:F28" xr:uid="{00000000-0002-0000-0300-000002000000}">
      <formula1>"実施済み,実施中,今後実施,　"</formula1>
    </dataValidation>
    <dataValidation allowBlank="1" showInputMessage="1" showErrorMessage="1" prompt="上記以外のインバウンド改修等をご記入ください" sqref="C24:C28" xr:uid="{00000000-0002-0000-0300-000003000000}"/>
    <dataValidation allowBlank="1" showInputMessage="1" showErrorMessage="1" prompt="実施数を半角数字で入力してください" sqref="E24:E28" xr:uid="{00000000-0002-0000-0300-000004000000}"/>
    <dataValidation type="whole" allowBlank="1" showInputMessage="1" showErrorMessage="1" prompt="改修トイレの個数を半角数字で入力してください" sqref="E13" xr:uid="{00000000-0002-0000-0300-000005000000}">
      <formula1>0</formula1>
      <formula2>1000</formula2>
    </dataValidation>
    <dataValidation allowBlank="1" showInputMessage="1" showErrorMessage="1" prompt="シャワー室の設置数を入力してください" sqref="E23" xr:uid="{00000000-0002-0000-0300-000006000000}"/>
    <dataValidation allowBlank="1" showInputMessage="1" showErrorMessage="1" prompt="設置場所、活用方法について簡潔にご記入ください" sqref="D21" xr:uid="{00000000-0002-0000-0300-000007000000}"/>
    <dataValidation allowBlank="1" showInputMessage="1" showErrorMessage="1" prompt="タブレットの活用方法について簡潔にご記入ください" sqref="D18" xr:uid="{00000000-0002-0000-0300-000008000000}"/>
    <dataValidation type="whole" allowBlank="1" showInputMessage="1" showErrorMessage="1" prompt="和洋室化した室数を半角数字で入力してください" sqref="E17" xr:uid="{00000000-0002-0000-0300-000009000000}">
      <formula1>0</formula1>
      <formula2>1000</formula2>
    </dataValidation>
    <dataValidation type="whole" allowBlank="1" showInputMessage="1" showErrorMessage="1" prompt="対応箇所数を半角数字で入力してください" sqref="E16" xr:uid="{00000000-0002-0000-0300-00000A000000}">
      <formula1>0</formula1>
      <formula2>1000</formula2>
    </dataValidation>
    <dataValidation type="list" showInputMessage="1" sqref="E14" xr:uid="{00000000-0002-0000-0300-00000B000000}">
      <formula1>"宿泊予約のみ,宿泊予約+予約以外の情報,　"</formula1>
    </dataValidation>
    <dataValidation type="whole" allowBlank="1" showInputMessage="1" showErrorMessage="1" prompt="日本語以外の対応言語数を半角で入力してください（例：英語、中国語、韓国語なら半角で3を入力）" sqref="D14 D16" xr:uid="{00000000-0002-0000-0300-00000C000000}">
      <formula1>0</formula1>
      <formula2>20</formula2>
    </dataValidation>
    <dataValidation type="list" allowBlank="1" showInputMessage="1" showErrorMessage="1" sqref="E15 E18:E22" xr:uid="{00000000-0002-0000-0300-00000D000000}">
      <formula1>"あり,なし,　"</formula1>
    </dataValidation>
    <dataValidation type="list" allowBlank="1" showInputMessage="1" showErrorMessage="1" sqref="E12" xr:uid="{00000000-0002-0000-0300-00000E000000}">
      <formula1>"客室の一部,客室の全部,共用部のみ,全館,　"</formula1>
    </dataValidation>
  </dataValidations>
  <pageMargins left="0.7" right="0.7" top="0.75" bottom="0.75" header="0.3" footer="0.3"/>
  <pageSetup paperSize="9" scale="85" fitToHeight="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B1:AH49"/>
  <sheetViews>
    <sheetView view="pageBreakPreview" zoomScale="120" zoomScaleNormal="110" zoomScaleSheetLayoutView="120" workbookViewId="0">
      <selection activeCell="E4" sqref="E4:J4"/>
    </sheetView>
  </sheetViews>
  <sheetFormatPr defaultRowHeight="18.75"/>
  <cols>
    <col min="1" max="1" width="1.75" customWidth="1"/>
    <col min="2" max="2" width="2.25" customWidth="1"/>
    <col min="3" max="3" width="2.375" customWidth="1"/>
    <col min="4" max="4" width="6.5" customWidth="1"/>
    <col min="5" max="5" width="8.125" customWidth="1"/>
    <col min="6" max="6" width="4.625" customWidth="1"/>
    <col min="7" max="7" width="5.625" customWidth="1"/>
    <col min="8" max="8" width="4.625" customWidth="1"/>
    <col min="9" max="9" width="6.375" customWidth="1"/>
    <col min="10" max="11" width="4.625" customWidth="1"/>
    <col min="12" max="12" width="5.5" customWidth="1"/>
    <col min="13" max="16" width="4.625" customWidth="1"/>
    <col min="17" max="17" width="4.5" customWidth="1"/>
    <col min="18" max="18" width="0" hidden="1" customWidth="1"/>
  </cols>
  <sheetData>
    <row r="1" spans="2:34" s="98" customFormat="1" ht="30" customHeight="1">
      <c r="B1" s="128" t="s">
        <v>221</v>
      </c>
    </row>
    <row r="2" spans="2:34" s="98" customFormat="1" ht="20.65" customHeight="1" thickBot="1">
      <c r="B2" s="129"/>
    </row>
    <row r="3" spans="2:34" s="98" customFormat="1" ht="16.5" customHeight="1">
      <c r="B3" s="130"/>
      <c r="C3" s="131"/>
      <c r="D3" s="131"/>
      <c r="E3" s="131"/>
      <c r="F3" s="131"/>
      <c r="G3" s="131"/>
      <c r="H3" s="131"/>
      <c r="I3" s="131"/>
      <c r="J3" s="131"/>
      <c r="K3" s="131"/>
      <c r="L3" s="131"/>
      <c r="M3" s="131"/>
      <c r="N3" s="131"/>
      <c r="O3" s="131"/>
      <c r="P3" s="131"/>
      <c r="Q3" s="132"/>
      <c r="S3" s="781" t="s">
        <v>222</v>
      </c>
      <c r="T3" s="781"/>
      <c r="U3" s="781"/>
      <c r="V3" s="781"/>
      <c r="W3" s="781"/>
      <c r="X3" s="781"/>
      <c r="Y3" s="781"/>
      <c r="Z3" s="781"/>
      <c r="AA3" s="133"/>
      <c r="AB3" s="133"/>
      <c r="AC3" s="133"/>
      <c r="AD3" s="133"/>
      <c r="AE3" s="133"/>
      <c r="AF3" s="133"/>
      <c r="AG3" s="133"/>
      <c r="AH3" s="133"/>
    </row>
    <row r="4" spans="2:34" s="98" customFormat="1" ht="28.15" customHeight="1">
      <c r="B4" s="134"/>
      <c r="C4" s="135"/>
      <c r="D4" s="136" t="s">
        <v>172</v>
      </c>
      <c r="E4" s="782" t="str">
        <f>IF(インバウンド改修等入力シート!G3="","",インバウンド改修等入力シート!G3)</f>
        <v>　　　　</v>
      </c>
      <c r="F4" s="782"/>
      <c r="G4" s="782"/>
      <c r="H4" s="782"/>
      <c r="I4" s="782"/>
      <c r="J4" s="782"/>
      <c r="K4" s="137"/>
      <c r="L4" s="137"/>
      <c r="M4" s="137"/>
      <c r="N4" s="783" t="s">
        <v>223</v>
      </c>
      <c r="O4" s="783"/>
      <c r="P4" s="165"/>
      <c r="Q4" s="138"/>
      <c r="S4" s="781" t="s">
        <v>224</v>
      </c>
      <c r="T4" s="781"/>
      <c r="U4" s="781"/>
      <c r="V4" s="781"/>
      <c r="W4" s="781"/>
      <c r="X4" s="781"/>
      <c r="Y4" s="781"/>
      <c r="Z4" s="781"/>
      <c r="AA4" s="133"/>
      <c r="AB4" s="133"/>
      <c r="AC4" s="133"/>
      <c r="AD4" s="133"/>
      <c r="AE4" s="133"/>
      <c r="AF4" s="133"/>
      <c r="AG4" s="133"/>
      <c r="AH4" s="133"/>
    </row>
    <row r="5" spans="2:34" s="98" customFormat="1" ht="24" customHeight="1">
      <c r="B5" s="134"/>
      <c r="Q5" s="138"/>
      <c r="S5" s="781" t="s">
        <v>225</v>
      </c>
      <c r="T5" s="781"/>
      <c r="U5" s="781"/>
      <c r="V5" s="781"/>
      <c r="W5" s="781"/>
      <c r="X5" s="781"/>
      <c r="Y5" s="781"/>
      <c r="Z5" s="781"/>
      <c r="AA5" s="133"/>
      <c r="AB5" s="133"/>
      <c r="AC5" s="133"/>
      <c r="AD5" s="133"/>
      <c r="AE5" s="133"/>
      <c r="AF5" s="133"/>
      <c r="AG5" s="133"/>
      <c r="AH5" s="133"/>
    </row>
    <row r="6" spans="2:34" s="98" customFormat="1" ht="15.6" customHeight="1">
      <c r="B6" s="134"/>
      <c r="Q6" s="138"/>
      <c r="T6" s="139"/>
      <c r="U6" s="139"/>
      <c r="V6" s="139"/>
      <c r="W6" s="139"/>
      <c r="X6" s="139"/>
      <c r="Y6" s="139"/>
      <c r="Z6" s="139"/>
      <c r="AA6" s="140"/>
      <c r="AB6" s="140"/>
      <c r="AC6" s="140"/>
      <c r="AD6" s="140"/>
      <c r="AE6" s="140"/>
      <c r="AF6" s="140"/>
      <c r="AG6" s="140"/>
      <c r="AH6" s="140"/>
    </row>
    <row r="7" spans="2:34" s="98" customFormat="1" ht="15.6" customHeight="1">
      <c r="B7" s="134"/>
      <c r="C7" s="141" t="s">
        <v>226</v>
      </c>
      <c r="D7" s="141"/>
      <c r="E7" s="164"/>
      <c r="I7" s="135"/>
      <c r="Q7" s="138"/>
      <c r="S7" s="140" t="s">
        <v>227</v>
      </c>
    </row>
    <row r="8" spans="2:34" s="98" customFormat="1" ht="14.25">
      <c r="B8" s="134"/>
      <c r="I8" s="135"/>
      <c r="Q8" s="138"/>
    </row>
    <row r="9" spans="2:34" s="98" customFormat="1" ht="34.15" customHeight="1">
      <c r="B9" s="134"/>
      <c r="C9" s="141" t="s">
        <v>228</v>
      </c>
      <c r="D9" s="135"/>
      <c r="E9" s="780"/>
      <c r="F9" s="780"/>
      <c r="G9" s="780"/>
      <c r="I9" s="142"/>
      <c r="Q9" s="138"/>
      <c r="S9" s="140" t="s">
        <v>229</v>
      </c>
    </row>
    <row r="10" spans="2:34" s="98" customFormat="1" ht="24" customHeight="1">
      <c r="B10" s="134"/>
      <c r="C10" s="777" t="s">
        <v>230</v>
      </c>
      <c r="D10" s="777"/>
      <c r="E10" s="778"/>
      <c r="F10" s="778"/>
      <c r="G10" s="778"/>
      <c r="I10" s="142"/>
      <c r="Q10" s="138"/>
      <c r="S10" s="140"/>
    </row>
    <row r="11" spans="2:34" s="98" customFormat="1" ht="14.25">
      <c r="B11" s="134"/>
      <c r="C11" s="141" t="s">
        <v>231</v>
      </c>
      <c r="D11" s="143"/>
      <c r="E11" s="233">
        <v>2025</v>
      </c>
      <c r="F11" s="164"/>
      <c r="G11" s="164"/>
      <c r="I11" s="142"/>
      <c r="Q11" s="138"/>
    </row>
    <row r="12" spans="2:34" s="98" customFormat="1" ht="27.6" customHeight="1">
      <c r="B12" s="134"/>
      <c r="C12" s="144" t="s">
        <v>232</v>
      </c>
      <c r="D12" s="142"/>
      <c r="E12" s="779"/>
      <c r="F12" s="779"/>
      <c r="G12" s="779"/>
      <c r="Q12" s="138"/>
      <c r="S12" s="140" t="s">
        <v>233</v>
      </c>
    </row>
    <row r="13" spans="2:34" s="98" customFormat="1" ht="14.25">
      <c r="B13" s="134"/>
      <c r="Q13" s="138"/>
    </row>
    <row r="14" spans="2:34" s="98" customFormat="1" ht="14.25">
      <c r="B14" s="134"/>
      <c r="Q14" s="138"/>
      <c r="S14" s="140" t="s">
        <v>234</v>
      </c>
    </row>
    <row r="15" spans="2:34" s="98" customFormat="1" ht="14.25">
      <c r="B15" s="134"/>
      <c r="Q15" s="138"/>
    </row>
    <row r="16" spans="2:34" s="98" customFormat="1" ht="14.25">
      <c r="B16" s="134"/>
      <c r="Q16" s="138"/>
    </row>
    <row r="17" spans="2:17" s="98" customFormat="1" ht="14.25">
      <c r="B17" s="134"/>
      <c r="Q17" s="138"/>
    </row>
    <row r="18" spans="2:17" s="98" customFormat="1" ht="14.25">
      <c r="B18" s="134"/>
      <c r="Q18" s="138"/>
    </row>
    <row r="19" spans="2:17" s="98" customFormat="1" ht="14.25">
      <c r="B19" s="134"/>
      <c r="Q19" s="138"/>
    </row>
    <row r="20" spans="2:17" s="98" customFormat="1" ht="14.25">
      <c r="B20" s="134"/>
      <c r="Q20" s="138"/>
    </row>
    <row r="21" spans="2:17" s="98" customFormat="1" ht="14.25">
      <c r="B21" s="134"/>
      <c r="Q21" s="138"/>
    </row>
    <row r="22" spans="2:17" s="98" customFormat="1" ht="14.25">
      <c r="B22" s="134"/>
      <c r="Q22" s="138"/>
    </row>
    <row r="23" spans="2:17" s="98" customFormat="1" ht="14.25">
      <c r="B23" s="134"/>
      <c r="Q23" s="138"/>
    </row>
    <row r="24" spans="2:17" s="98" customFormat="1" ht="14.25">
      <c r="B24" s="134"/>
      <c r="Q24" s="138"/>
    </row>
    <row r="25" spans="2:17" s="98" customFormat="1" ht="17.100000000000001" customHeight="1">
      <c r="B25" s="134"/>
      <c r="C25" s="141" t="s">
        <v>226</v>
      </c>
      <c r="D25" s="141"/>
      <c r="E25" s="164"/>
      <c r="I25" s="135"/>
      <c r="Q25" s="138"/>
    </row>
    <row r="26" spans="2:17" s="98" customFormat="1" ht="14.25">
      <c r="B26" s="134"/>
      <c r="I26" s="135"/>
      <c r="Q26" s="138"/>
    </row>
    <row r="27" spans="2:17" s="98" customFormat="1" ht="37.5" customHeight="1">
      <c r="B27" s="134"/>
      <c r="C27" s="141" t="s">
        <v>228</v>
      </c>
      <c r="D27" s="135"/>
      <c r="E27" s="780"/>
      <c r="F27" s="780"/>
      <c r="G27" s="780"/>
      <c r="I27" s="142"/>
      <c r="Q27" s="138"/>
    </row>
    <row r="28" spans="2:17" s="98" customFormat="1" ht="25.5" customHeight="1">
      <c r="B28" s="134"/>
      <c r="C28" s="777" t="s">
        <v>230</v>
      </c>
      <c r="D28" s="777"/>
      <c r="E28" s="166"/>
      <c r="F28" s="166"/>
      <c r="G28" s="166"/>
      <c r="Q28" s="138"/>
    </row>
    <row r="29" spans="2:17" s="98" customFormat="1" ht="14.25">
      <c r="B29" s="134"/>
      <c r="C29" s="141" t="s">
        <v>231</v>
      </c>
      <c r="D29" s="142"/>
      <c r="E29" s="233">
        <v>2025</v>
      </c>
      <c r="F29" s="164"/>
      <c r="G29" s="164"/>
      <c r="Q29" s="138"/>
    </row>
    <row r="30" spans="2:17" s="98" customFormat="1" ht="27.6" customHeight="1">
      <c r="B30" s="134"/>
      <c r="C30" s="144" t="s">
        <v>232</v>
      </c>
      <c r="D30" s="142"/>
      <c r="E30" s="779"/>
      <c r="F30" s="779"/>
      <c r="G30" s="779"/>
      <c r="Q30" s="138"/>
    </row>
    <row r="31" spans="2:17" s="98" customFormat="1" ht="14.25">
      <c r="B31" s="134"/>
      <c r="Q31" s="138"/>
    </row>
    <row r="32" spans="2:17" s="98" customFormat="1" ht="14.25">
      <c r="B32" s="134"/>
      <c r="Q32" s="138"/>
    </row>
    <row r="33" spans="2:17" s="98" customFormat="1" ht="14.25">
      <c r="B33" s="134"/>
      <c r="Q33" s="138"/>
    </row>
    <row r="34" spans="2:17" s="98" customFormat="1" ht="14.25">
      <c r="B34" s="134"/>
      <c r="Q34" s="138"/>
    </row>
    <row r="35" spans="2:17" s="98" customFormat="1" ht="14.25">
      <c r="B35" s="134"/>
      <c r="Q35" s="138"/>
    </row>
    <row r="36" spans="2:17" s="98" customFormat="1" ht="14.25">
      <c r="B36" s="134"/>
      <c r="Q36" s="138"/>
    </row>
    <row r="37" spans="2:17" s="98" customFormat="1" ht="14.25">
      <c r="B37" s="134"/>
      <c r="Q37" s="138"/>
    </row>
    <row r="38" spans="2:17" s="98" customFormat="1" ht="14.25">
      <c r="B38" s="134"/>
      <c r="Q38" s="138"/>
    </row>
    <row r="39" spans="2:17" s="98" customFormat="1" ht="14.25">
      <c r="B39" s="134"/>
      <c r="Q39" s="138"/>
    </row>
    <row r="40" spans="2:17" s="98" customFormat="1" ht="14.25">
      <c r="B40" s="134"/>
      <c r="Q40" s="138"/>
    </row>
    <row r="41" spans="2:17" s="98" customFormat="1" ht="15" thickBot="1">
      <c r="B41" s="145"/>
      <c r="C41" s="146"/>
      <c r="D41" s="146"/>
      <c r="E41" s="146"/>
      <c r="F41" s="146"/>
      <c r="G41" s="146"/>
      <c r="H41" s="146"/>
      <c r="I41" s="146"/>
      <c r="J41" s="146"/>
      <c r="K41" s="146"/>
      <c r="L41" s="146"/>
      <c r="M41" s="146"/>
      <c r="N41" s="146"/>
      <c r="O41" s="146"/>
      <c r="P41" s="146"/>
      <c r="Q41" s="147"/>
    </row>
    <row r="42" spans="2:17" s="98" customFormat="1" ht="14.25"/>
    <row r="43" spans="2:17" s="98" customFormat="1" ht="14.25"/>
    <row r="44" spans="2:17" s="98" customFormat="1" ht="14.25"/>
    <row r="45" spans="2:17" s="98" customFormat="1" ht="14.25"/>
    <row r="46" spans="2:17" s="98" customFormat="1" ht="14.25"/>
    <row r="47" spans="2:17" s="98" customFormat="1" ht="14.25"/>
    <row r="48" spans="2:17" s="98" customFormat="1" ht="14.25"/>
    <row r="49" s="98" customFormat="1" ht="14.25"/>
  </sheetData>
  <mergeCells count="12">
    <mergeCell ref="E30:G30"/>
    <mergeCell ref="S3:Z3"/>
    <mergeCell ref="E4:J4"/>
    <mergeCell ref="N4:O4"/>
    <mergeCell ref="S4:Z4"/>
    <mergeCell ref="S5:Z5"/>
    <mergeCell ref="E9:G9"/>
    <mergeCell ref="C10:D10"/>
    <mergeCell ref="E10:G10"/>
    <mergeCell ref="E12:G12"/>
    <mergeCell ref="E27:G27"/>
    <mergeCell ref="C28:D28"/>
  </mergeCells>
  <phoneticPr fontId="30"/>
  <dataValidations count="3">
    <dataValidation type="list" allowBlank="1" showInputMessage="1" showErrorMessage="1" sqref="G11 G29" xr:uid="{00000000-0002-0000-0400-000000000000}">
      <formula1>"1日,2日,3日,4日,5日,6日,7日,8日,9日,10日,11日,12日,13日,14日,15日,16日,17日,18日,19日,20日,21日,22日,23日,24日,25日,26日,27日,28日,29日,30日,31日,　"</formula1>
    </dataValidation>
    <dataValidation type="list" allowBlank="1" showInputMessage="1" showErrorMessage="1" sqref="F11 F29" xr:uid="{00000000-0002-0000-0400-000001000000}">
      <formula1>"1月,2月,3月,4月,5月,6月,7月,8月,9月,10月,11月,12月,　"</formula1>
    </dataValidation>
    <dataValidation type="list" allowBlank="1" showInputMessage="1" showErrorMessage="1" sqref="E9:G9 E27:G27" xr:uid="{00000000-0002-0000-0400-000003000000}">
      <formula1>"①館内及び客室内のWiFi整備,②館内及び客室内のトイレ洋式化,③自社サイトの多言語化,④館内及び客室内のテレビの国際放送設備の整備,⑤館内及び客室内の案内表示の多言語化,⑥客室の和洋室化,⑦タブレット端末の整備,⑧クレジットカード決済端末の整備,⑨ムスリム（イスラム教徒）受け入れのためのマニュアル作成,⑩デジタルサイネージ導入（日本語以外）,⑪パスポートリーダー導入,⑫シャワー室設置,⑬その他,　"</formula1>
    </dataValidation>
  </dataValidations>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S6"/>
  <sheetViews>
    <sheetView topLeftCell="E1" workbookViewId="0">
      <selection activeCell="M1" sqref="M1"/>
    </sheetView>
  </sheetViews>
  <sheetFormatPr defaultColWidth="13" defaultRowHeight="12"/>
  <cols>
    <col min="1" max="1" width="3" style="58" customWidth="1"/>
    <col min="2" max="12" width="10.625" style="58" customWidth="1"/>
    <col min="13" max="13" width="21.5" style="58" customWidth="1"/>
    <col min="14" max="14" width="14" style="58" bestFit="1" customWidth="1"/>
    <col min="15" max="15" width="18.875" style="58" customWidth="1"/>
    <col min="16" max="16" width="16.875" style="58" bestFit="1" customWidth="1"/>
    <col min="17" max="17" width="17" style="58" customWidth="1"/>
    <col min="18" max="18" width="11.5" style="58" bestFit="1" customWidth="1"/>
    <col min="19" max="19" width="13.375" style="58" bestFit="1" customWidth="1"/>
    <col min="20" max="16384" width="13" style="58"/>
  </cols>
  <sheetData>
    <row r="1" spans="2:19">
      <c r="B1" s="791" t="s">
        <v>142</v>
      </c>
      <c r="C1" s="791"/>
      <c r="D1" s="791"/>
      <c r="E1" s="791"/>
      <c r="F1" s="791"/>
      <c r="G1" s="791"/>
      <c r="H1" s="791"/>
      <c r="I1" s="791"/>
      <c r="J1" s="791"/>
      <c r="K1" s="791"/>
      <c r="L1" s="791"/>
      <c r="P1" s="784" t="s">
        <v>142</v>
      </c>
      <c r="Q1" s="784"/>
      <c r="R1" s="784"/>
      <c r="S1" s="784"/>
    </row>
    <row r="2" spans="2:19" s="60" customFormat="1" ht="48">
      <c r="B2" s="69" t="s">
        <v>104</v>
      </c>
      <c r="C2" s="69" t="s">
        <v>107</v>
      </c>
      <c r="D2" s="69" t="s">
        <v>140</v>
      </c>
      <c r="E2" s="69" t="s">
        <v>105</v>
      </c>
      <c r="F2" s="69" t="s">
        <v>106</v>
      </c>
      <c r="G2" s="69" t="s">
        <v>110</v>
      </c>
      <c r="H2" s="69" t="s">
        <v>112</v>
      </c>
      <c r="I2" s="69" t="s">
        <v>114</v>
      </c>
      <c r="J2" s="69" t="s">
        <v>117</v>
      </c>
      <c r="K2" s="69" t="s">
        <v>118</v>
      </c>
      <c r="L2" s="69" t="s">
        <v>141</v>
      </c>
      <c r="M2" s="59" t="s">
        <v>135</v>
      </c>
      <c r="N2" s="59" t="s">
        <v>131</v>
      </c>
      <c r="O2" s="59" t="s">
        <v>132</v>
      </c>
      <c r="P2" s="788" t="s">
        <v>123</v>
      </c>
      <c r="Q2" s="789"/>
      <c r="R2" s="790" t="s">
        <v>130</v>
      </c>
      <c r="S2" s="790"/>
    </row>
    <row r="3" spans="2:19" ht="104.25" customHeight="1">
      <c r="B3" s="69" t="str">
        <f>別紙1!C5</f>
        <v>　　　　</v>
      </c>
      <c r="C3" s="70">
        <f>別紙1!A39</f>
        <v>0</v>
      </c>
      <c r="D3" s="792">
        <f>別紙1!A42</f>
        <v>0</v>
      </c>
      <c r="E3" s="792" t="e">
        <f>別紙1!#REF!</f>
        <v>#REF!</v>
      </c>
      <c r="F3" s="795" t="e">
        <f>別紙1!#REF!</f>
        <v>#REF!</v>
      </c>
      <c r="G3" s="71" t="s">
        <v>108</v>
      </c>
      <c r="H3" s="72" t="s">
        <v>111</v>
      </c>
      <c r="I3" s="798">
        <f>別紙1!F109</f>
        <v>0</v>
      </c>
      <c r="J3" s="71" t="s">
        <v>115</v>
      </c>
      <c r="K3" s="792" t="e">
        <f>別紙1!#REF!</f>
        <v>#REF!</v>
      </c>
      <c r="L3" s="792">
        <f>別紙1!A113</f>
        <v>0</v>
      </c>
      <c r="M3" s="785">
        <f>別紙1!A46</f>
        <v>0</v>
      </c>
      <c r="N3" s="785">
        <f>別紙1!A61</f>
        <v>0</v>
      </c>
      <c r="O3" s="785">
        <f>別紙1!A64</f>
        <v>0</v>
      </c>
      <c r="P3" s="71" t="s">
        <v>119</v>
      </c>
      <c r="Q3" s="71" t="s">
        <v>124</v>
      </c>
      <c r="R3" s="71" t="s">
        <v>119</v>
      </c>
      <c r="S3" s="71" t="s">
        <v>124</v>
      </c>
    </row>
    <row r="4" spans="2:19" ht="104.25" customHeight="1">
      <c r="B4" s="69" t="str">
        <f>別紙1!C21&amp;" /
"&amp;別紙1!C23&amp;" /
"&amp;別紙1!C25&amp;" /
"&amp;別紙1!C27</f>
        <v xml:space="preserve"> /
 /
 /
</v>
      </c>
      <c r="C4" s="73"/>
      <c r="D4" s="793"/>
      <c r="E4" s="793"/>
      <c r="F4" s="796"/>
      <c r="G4" s="77" t="e">
        <f>別紙1!#REF!</f>
        <v>#REF!</v>
      </c>
      <c r="H4" s="72" t="e">
        <f>別紙1!#REF!</f>
        <v>#REF!</v>
      </c>
      <c r="I4" s="799"/>
      <c r="J4" s="72" t="str">
        <f>別紙1!B99&amp;":"&amp;別紙1!D99&amp;"tCO2/年 、"&amp;別紙1!B100&amp;":"&amp;別紙1!D100&amp;"tCO2/年、"&amp;別紙1!B101&amp;":"&amp;別紙1!D101&amp;"tCO2/年、"&amp;別紙1!B102&amp;":"&amp;別紙1!D102&amp;"tCO2/年、"&amp;別紙1!B103&amp;":"&amp;別紙1!D103&amp;"tCO2/年"</f>
        <v>ビルマルチエアコン:tCO2/年 、ルームエアコン:tCO2/年、太陽光発電:tCO2/年、:tCO2/年、:tCO2/年</v>
      </c>
      <c r="K4" s="793"/>
      <c r="L4" s="793"/>
      <c r="M4" s="786"/>
      <c r="N4" s="786"/>
      <c r="O4" s="786"/>
      <c r="P4" s="76">
        <f>'別紙2-1'!F11</f>
        <v>0</v>
      </c>
      <c r="Q4" s="76">
        <f>'別紙2-1'!AA11</f>
        <v>0</v>
      </c>
      <c r="R4" s="76" t="e">
        <f>#REF!</f>
        <v>#REF!</v>
      </c>
      <c r="S4" s="76" t="e">
        <f>#REF!</f>
        <v>#REF!</v>
      </c>
    </row>
    <row r="5" spans="2:19" ht="104.25" customHeight="1">
      <c r="B5" s="74">
        <f>別紙1!E17</f>
        <v>0</v>
      </c>
      <c r="C5" s="73"/>
      <c r="D5" s="793"/>
      <c r="E5" s="793"/>
      <c r="F5" s="796"/>
      <c r="G5" s="71" t="s">
        <v>109</v>
      </c>
      <c r="H5" s="72" t="s">
        <v>113</v>
      </c>
      <c r="I5" s="799"/>
      <c r="J5" s="71" t="s">
        <v>116</v>
      </c>
      <c r="K5" s="793"/>
      <c r="L5" s="793"/>
      <c r="M5" s="786"/>
      <c r="N5" s="786"/>
      <c r="O5" s="786"/>
      <c r="P5" s="71" t="s">
        <v>125</v>
      </c>
      <c r="Q5" s="71" t="s">
        <v>120</v>
      </c>
      <c r="R5" s="71" t="s">
        <v>125</v>
      </c>
      <c r="S5" s="71" t="s">
        <v>120</v>
      </c>
    </row>
    <row r="6" spans="2:19" ht="104.25" customHeight="1">
      <c r="B6" s="74">
        <f>別紙1!E18</f>
        <v>0</v>
      </c>
      <c r="C6" s="75"/>
      <c r="D6" s="794"/>
      <c r="E6" s="794"/>
      <c r="F6" s="797"/>
      <c r="G6" s="77" t="e">
        <f>別紙1!#REF!</f>
        <v>#REF!</v>
      </c>
      <c r="H6" s="72" t="e">
        <f>別紙1!#REF!</f>
        <v>#REF!</v>
      </c>
      <c r="I6" s="800"/>
      <c r="J6" s="72" t="str">
        <f>別紙1!B99&amp;":"&amp;別紙1!G99&amp;"年 、"&amp;別紙1!B100&amp;":"&amp;別紙1!G100&amp;"年、"&amp;別紙1!B101&amp;":"&amp;別紙1!G101&amp;"年、"&amp;別紙1!B102&amp;":"&amp;別紙1!G102&amp;"年、"&amp;別紙1!B103&amp;":"&amp;別紙1!G103&amp;"年"</f>
        <v>ビルマルチエアコン:0年 、ルームエアコン:0年、太陽光発電:0年、:0年、:0年</v>
      </c>
      <c r="K6" s="794"/>
      <c r="L6" s="794"/>
      <c r="M6" s="787"/>
      <c r="N6" s="787"/>
      <c r="O6" s="787"/>
      <c r="P6" s="76">
        <f>'別紙2-1'!T17</f>
        <v>0</v>
      </c>
      <c r="Q6" s="76">
        <f>'別紙2-1'!AA17</f>
        <v>0</v>
      </c>
      <c r="R6" s="76" t="e">
        <f>#REF!</f>
        <v>#REF!</v>
      </c>
      <c r="S6" s="76" t="e">
        <f>#REF!</f>
        <v>#REF!</v>
      </c>
    </row>
  </sheetData>
  <mergeCells count="13">
    <mergeCell ref="B1:L1"/>
    <mergeCell ref="K3:K6"/>
    <mergeCell ref="E3:E6"/>
    <mergeCell ref="F3:F6"/>
    <mergeCell ref="I3:I6"/>
    <mergeCell ref="D3:D6"/>
    <mergeCell ref="L3:L6"/>
    <mergeCell ref="P1:S1"/>
    <mergeCell ref="M3:M6"/>
    <mergeCell ref="P2:Q2"/>
    <mergeCell ref="R2:S2"/>
    <mergeCell ref="N3:N6"/>
    <mergeCell ref="O3:O6"/>
  </mergeCells>
  <phoneticPr fontId="4"/>
  <pageMargins left="0.75" right="0.75" top="1" bottom="1" header="0.3" footer="0.3"/>
  <pageSetup paperSize="8"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B2:I36"/>
  <sheetViews>
    <sheetView zoomScale="140" zoomScaleNormal="140" workbookViewId="0">
      <selection activeCell="B23" sqref="B23"/>
    </sheetView>
  </sheetViews>
  <sheetFormatPr defaultColWidth="13" defaultRowHeight="12"/>
  <cols>
    <col min="1" max="1" width="2.875" style="52" customWidth="1"/>
    <col min="2" max="2" width="27" style="52" bestFit="1" customWidth="1"/>
    <col min="3" max="3" width="5.875" style="52" bestFit="1" customWidth="1"/>
    <col min="4" max="4" width="6.125" style="52" bestFit="1" customWidth="1"/>
    <col min="5" max="5" width="10.625" style="52" bestFit="1" customWidth="1"/>
    <col min="6" max="16384" width="13" style="52"/>
  </cols>
  <sheetData>
    <row r="2" spans="2:9">
      <c r="B2" s="53"/>
      <c r="C2" s="56"/>
      <c r="D2" s="56"/>
      <c r="E2" s="57"/>
      <c r="F2" s="801" t="s">
        <v>58</v>
      </c>
      <c r="G2" s="801"/>
      <c r="H2" s="801" t="s">
        <v>59</v>
      </c>
      <c r="I2" s="801"/>
    </row>
    <row r="3" spans="2:9">
      <c r="B3" s="53" t="s">
        <v>103</v>
      </c>
      <c r="C3" s="56"/>
      <c r="D3" s="56"/>
      <c r="E3" s="57"/>
      <c r="F3" s="801" t="s">
        <v>60</v>
      </c>
      <c r="G3" s="801"/>
      <c r="H3" s="801" t="s">
        <v>61</v>
      </c>
      <c r="I3" s="801"/>
    </row>
    <row r="4" spans="2:9" ht="13.5" customHeight="1">
      <c r="B4" s="53" t="s">
        <v>62</v>
      </c>
      <c r="C4" s="54">
        <v>2.6192466666666667</v>
      </c>
      <c r="D4" s="53" t="s">
        <v>63</v>
      </c>
      <c r="E4" s="53" t="s">
        <v>64</v>
      </c>
      <c r="F4" s="53">
        <v>38.200000000000003</v>
      </c>
      <c r="G4" s="53" t="s">
        <v>65</v>
      </c>
      <c r="H4" s="53">
        <v>1.8700000000000001E-2</v>
      </c>
      <c r="I4" s="53" t="s">
        <v>66</v>
      </c>
    </row>
    <row r="5" spans="2:9">
      <c r="B5" s="53" t="s">
        <v>67</v>
      </c>
      <c r="C5" s="54">
        <v>2.3815733333333333</v>
      </c>
      <c r="D5" s="53" t="s">
        <v>63</v>
      </c>
      <c r="E5" s="53" t="s">
        <v>64</v>
      </c>
      <c r="F5" s="53">
        <v>35.299999999999997</v>
      </c>
      <c r="G5" s="53" t="s">
        <v>65</v>
      </c>
      <c r="H5" s="53">
        <v>1.84E-2</v>
      </c>
      <c r="I5" s="53" t="s">
        <v>66</v>
      </c>
    </row>
    <row r="6" spans="2:9">
      <c r="B6" s="53" t="s">
        <v>68</v>
      </c>
      <c r="C6" s="231">
        <v>2.29</v>
      </c>
      <c r="D6" s="53" t="s">
        <v>63</v>
      </c>
      <c r="E6" s="53" t="s">
        <v>64</v>
      </c>
      <c r="F6" s="53">
        <v>34.6</v>
      </c>
      <c r="G6" s="53" t="s">
        <v>65</v>
      </c>
      <c r="H6" s="53">
        <v>1.83E-2</v>
      </c>
      <c r="I6" s="53" t="s">
        <v>66</v>
      </c>
    </row>
    <row r="7" spans="2:9">
      <c r="B7" s="53" t="s">
        <v>69</v>
      </c>
      <c r="C7" s="54">
        <v>2.2422400000000002</v>
      </c>
      <c r="D7" s="53" t="s">
        <v>63</v>
      </c>
      <c r="E7" s="53" t="s">
        <v>64</v>
      </c>
      <c r="F7" s="53">
        <v>33.6</v>
      </c>
      <c r="G7" s="53" t="s">
        <v>65</v>
      </c>
      <c r="H7" s="53">
        <v>1.8200000000000001E-2</v>
      </c>
      <c r="I7" s="53" t="s">
        <v>66</v>
      </c>
    </row>
    <row r="8" spans="2:9">
      <c r="B8" s="53" t="s">
        <v>70</v>
      </c>
      <c r="C8" s="231">
        <v>2.5</v>
      </c>
      <c r="D8" s="53" t="s">
        <v>63</v>
      </c>
      <c r="E8" s="53" t="s">
        <v>64</v>
      </c>
      <c r="F8" s="53">
        <v>36.700000000000003</v>
      </c>
      <c r="G8" s="53" t="s">
        <v>65</v>
      </c>
      <c r="H8" s="53">
        <v>1.8499999999999999E-2</v>
      </c>
      <c r="I8" s="53" t="s">
        <v>66</v>
      </c>
    </row>
    <row r="9" spans="2:9">
      <c r="B9" s="53" t="s">
        <v>71</v>
      </c>
      <c r="C9" s="231">
        <v>2.62</v>
      </c>
      <c r="D9" s="53" t="s">
        <v>63</v>
      </c>
      <c r="E9" s="53" t="s">
        <v>64</v>
      </c>
      <c r="F9" s="53">
        <v>37.700000000000003</v>
      </c>
      <c r="G9" s="53" t="s">
        <v>65</v>
      </c>
      <c r="H9" s="53">
        <v>1.8700000000000001E-2</v>
      </c>
      <c r="I9" s="53" t="s">
        <v>66</v>
      </c>
    </row>
    <row r="10" spans="2:9">
      <c r="B10" s="53" t="s">
        <v>72</v>
      </c>
      <c r="C10" s="231">
        <v>2.75</v>
      </c>
      <c r="D10" s="53" t="s">
        <v>63</v>
      </c>
      <c r="E10" s="53" t="s">
        <v>64</v>
      </c>
      <c r="F10" s="53">
        <v>39.1</v>
      </c>
      <c r="G10" s="53" t="s">
        <v>65</v>
      </c>
      <c r="H10" s="53">
        <v>1.89E-2</v>
      </c>
      <c r="I10" s="53" t="s">
        <v>66</v>
      </c>
    </row>
    <row r="11" spans="2:9">
      <c r="B11" s="53" t="s">
        <v>73</v>
      </c>
      <c r="C11" s="231">
        <v>3.1</v>
      </c>
      <c r="D11" s="53" t="s">
        <v>63</v>
      </c>
      <c r="E11" s="53" t="s">
        <v>64</v>
      </c>
      <c r="F11" s="53">
        <v>41.9</v>
      </c>
      <c r="G11" s="53" t="s">
        <v>65</v>
      </c>
      <c r="H11" s="53">
        <v>1.95E-2</v>
      </c>
      <c r="I11" s="53" t="s">
        <v>66</v>
      </c>
    </row>
    <row r="12" spans="2:9">
      <c r="B12" s="53" t="s">
        <v>74</v>
      </c>
      <c r="C12" s="54">
        <v>3.1193066666666667</v>
      </c>
      <c r="D12" s="53" t="s">
        <v>75</v>
      </c>
      <c r="E12" s="53" t="s">
        <v>76</v>
      </c>
      <c r="F12" s="53">
        <v>40.9</v>
      </c>
      <c r="G12" s="53" t="s">
        <v>77</v>
      </c>
      <c r="H12" s="53">
        <v>2.0799999999999999E-2</v>
      </c>
      <c r="I12" s="53" t="s">
        <v>66</v>
      </c>
    </row>
    <row r="13" spans="2:9">
      <c r="B13" s="53" t="s">
        <v>78</v>
      </c>
      <c r="C13" s="54">
        <v>2.7846866666666661</v>
      </c>
      <c r="D13" s="53" t="s">
        <v>75</v>
      </c>
      <c r="E13" s="53" t="s">
        <v>76</v>
      </c>
      <c r="F13" s="53">
        <v>29.9</v>
      </c>
      <c r="G13" s="53" t="s">
        <v>77</v>
      </c>
      <c r="H13" s="53">
        <v>2.5399999999999999E-2</v>
      </c>
      <c r="I13" s="53" t="s">
        <v>66</v>
      </c>
    </row>
    <row r="14" spans="2:9">
      <c r="B14" s="53" t="s">
        <v>79</v>
      </c>
      <c r="C14" s="231">
        <v>2.99</v>
      </c>
      <c r="D14" s="53" t="s">
        <v>75</v>
      </c>
      <c r="E14" s="53" t="s">
        <v>76</v>
      </c>
      <c r="F14" s="53">
        <v>50.8</v>
      </c>
      <c r="G14" s="53" t="s">
        <v>77</v>
      </c>
      <c r="H14" s="53">
        <v>1.61E-2</v>
      </c>
      <c r="I14" s="53" t="s">
        <v>66</v>
      </c>
    </row>
    <row r="15" spans="2:9">
      <c r="B15" s="53" t="s">
        <v>80</v>
      </c>
      <c r="C15" s="54">
        <v>2.3377933333333334</v>
      </c>
      <c r="D15" s="53" t="s">
        <v>81</v>
      </c>
      <c r="E15" s="53" t="s">
        <v>82</v>
      </c>
      <c r="F15" s="53">
        <v>44.9</v>
      </c>
      <c r="G15" s="53" t="s">
        <v>83</v>
      </c>
      <c r="H15" s="53">
        <v>1.4200000000000001E-2</v>
      </c>
      <c r="I15" s="53" t="s">
        <v>66</v>
      </c>
    </row>
    <row r="16" spans="2:9">
      <c r="B16" s="53" t="s">
        <v>84</v>
      </c>
      <c r="C16" s="231">
        <v>2.79</v>
      </c>
      <c r="D16" s="53" t="s">
        <v>75</v>
      </c>
      <c r="E16" s="53" t="s">
        <v>76</v>
      </c>
      <c r="F16" s="53">
        <v>54.6</v>
      </c>
      <c r="G16" s="53" t="s">
        <v>77</v>
      </c>
      <c r="H16" s="53">
        <v>1.35E-2</v>
      </c>
      <c r="I16" s="53" t="s">
        <v>66</v>
      </c>
    </row>
    <row r="17" spans="2:9">
      <c r="B17" s="53" t="s">
        <v>85</v>
      </c>
      <c r="C17" s="54">
        <v>2.21705</v>
      </c>
      <c r="D17" s="53" t="s">
        <v>81</v>
      </c>
      <c r="E17" s="53" t="s">
        <v>82</v>
      </c>
      <c r="F17" s="53">
        <v>43.5</v>
      </c>
      <c r="G17" s="53" t="s">
        <v>83</v>
      </c>
      <c r="H17" s="53">
        <v>1.3899999999999999E-2</v>
      </c>
      <c r="I17" s="53" t="s">
        <v>66</v>
      </c>
    </row>
    <row r="18" spans="2:9">
      <c r="B18" s="53" t="s">
        <v>86</v>
      </c>
      <c r="C18" s="54">
        <v>2.6051666666666669</v>
      </c>
      <c r="D18" s="53" t="s">
        <v>75</v>
      </c>
      <c r="E18" s="53" t="s">
        <v>76</v>
      </c>
      <c r="F18" s="53">
        <v>29</v>
      </c>
      <c r="G18" s="53" t="s">
        <v>77</v>
      </c>
      <c r="H18" s="53">
        <v>2.4500000000000001E-2</v>
      </c>
      <c r="I18" s="53" t="s">
        <v>66</v>
      </c>
    </row>
    <row r="19" spans="2:9">
      <c r="B19" s="53" t="s">
        <v>87</v>
      </c>
      <c r="C19" s="54">
        <v>2.3275633333333334</v>
      </c>
      <c r="D19" s="53" t="s">
        <v>75</v>
      </c>
      <c r="E19" s="53" t="s">
        <v>76</v>
      </c>
      <c r="F19" s="53">
        <v>25.7</v>
      </c>
      <c r="G19" s="53" t="s">
        <v>77</v>
      </c>
      <c r="H19" s="53">
        <v>2.47E-2</v>
      </c>
      <c r="I19" s="53" t="s">
        <v>66</v>
      </c>
    </row>
    <row r="20" spans="2:9">
      <c r="B20" s="53" t="s">
        <v>88</v>
      </c>
      <c r="C20" s="54">
        <v>2.5151499999999998</v>
      </c>
      <c r="D20" s="53" t="s">
        <v>75</v>
      </c>
      <c r="E20" s="53" t="s">
        <v>76</v>
      </c>
      <c r="F20" s="53">
        <v>26.9</v>
      </c>
      <c r="G20" s="53" t="s">
        <v>77</v>
      </c>
      <c r="H20" s="53">
        <v>2.5499999999999998E-2</v>
      </c>
      <c r="I20" s="53" t="s">
        <v>66</v>
      </c>
    </row>
    <row r="21" spans="2:9">
      <c r="B21" s="53" t="s">
        <v>89</v>
      </c>
      <c r="C21" s="54">
        <v>3.1693199999999995</v>
      </c>
      <c r="D21" s="53" t="s">
        <v>75</v>
      </c>
      <c r="E21" s="53" t="s">
        <v>76</v>
      </c>
      <c r="F21" s="53">
        <v>29.4</v>
      </c>
      <c r="G21" s="53" t="s">
        <v>77</v>
      </c>
      <c r="H21" s="53">
        <v>2.9399999999999999E-2</v>
      </c>
      <c r="I21" s="53" t="s">
        <v>66</v>
      </c>
    </row>
    <row r="22" spans="2:9">
      <c r="B22" s="53" t="s">
        <v>90</v>
      </c>
      <c r="C22" s="54">
        <v>2.8584233333333326</v>
      </c>
      <c r="D22" s="53" t="s">
        <v>75</v>
      </c>
      <c r="E22" s="53" t="s">
        <v>76</v>
      </c>
      <c r="F22" s="53">
        <v>37.299999999999997</v>
      </c>
      <c r="G22" s="53" t="s">
        <v>77</v>
      </c>
      <c r="H22" s="53">
        <v>2.0899999999999998E-2</v>
      </c>
      <c r="I22" s="53" t="s">
        <v>66</v>
      </c>
    </row>
    <row r="23" spans="2:9">
      <c r="B23" s="53" t="s">
        <v>91</v>
      </c>
      <c r="C23" s="54">
        <v>0.85103333333333342</v>
      </c>
      <c r="D23" s="53" t="s">
        <v>81</v>
      </c>
      <c r="E23" s="53" t="s">
        <v>82</v>
      </c>
      <c r="F23" s="53">
        <v>21.1</v>
      </c>
      <c r="G23" s="53" t="s">
        <v>83</v>
      </c>
      <c r="H23" s="53">
        <v>1.0999999999999999E-2</v>
      </c>
      <c r="I23" s="53" t="s">
        <v>66</v>
      </c>
    </row>
    <row r="24" spans="2:9">
      <c r="B24" s="53" t="s">
        <v>92</v>
      </c>
      <c r="C24" s="54">
        <v>0.32883766666666664</v>
      </c>
      <c r="D24" s="53" t="s">
        <v>81</v>
      </c>
      <c r="E24" s="53" t="s">
        <v>82</v>
      </c>
      <c r="F24" s="53">
        <v>3.41</v>
      </c>
      <c r="G24" s="53" t="s">
        <v>83</v>
      </c>
      <c r="H24" s="53">
        <v>2.63E-2</v>
      </c>
      <c r="I24" s="53" t="s">
        <v>66</v>
      </c>
    </row>
    <row r="25" spans="2:9">
      <c r="B25" s="53" t="s">
        <v>93</v>
      </c>
      <c r="C25" s="54">
        <v>1.1841279999999998</v>
      </c>
      <c r="D25" s="53" t="s">
        <v>81</v>
      </c>
      <c r="E25" s="53" t="s">
        <v>82</v>
      </c>
      <c r="F25" s="53">
        <v>8.41</v>
      </c>
      <c r="G25" s="53" t="s">
        <v>83</v>
      </c>
      <c r="H25" s="53">
        <v>3.8399999999999997E-2</v>
      </c>
      <c r="I25" s="53" t="s">
        <v>66</v>
      </c>
    </row>
    <row r="26" spans="2:9">
      <c r="B26" s="53" t="s">
        <v>94</v>
      </c>
      <c r="C26" s="54">
        <f>F26*H26*44/12</f>
        <v>2.2340266666666664</v>
      </c>
      <c r="D26" s="53" t="s">
        <v>81</v>
      </c>
      <c r="E26" s="53" t="s">
        <v>82</v>
      </c>
      <c r="F26" s="232">
        <v>44.8</v>
      </c>
      <c r="G26" s="53" t="s">
        <v>83</v>
      </c>
      <c r="H26" s="53">
        <v>1.3599999999999999E-2</v>
      </c>
      <c r="I26" s="53" t="s">
        <v>66</v>
      </c>
    </row>
    <row r="27" spans="2:9">
      <c r="B27" s="53"/>
      <c r="C27" s="53"/>
      <c r="D27" s="53"/>
      <c r="E27" s="53"/>
      <c r="F27" s="53"/>
      <c r="G27" s="53"/>
      <c r="H27" s="53"/>
      <c r="I27" s="53"/>
    </row>
    <row r="28" spans="2:9">
      <c r="B28" s="53" t="s">
        <v>95</v>
      </c>
      <c r="C28" s="53">
        <v>0.06</v>
      </c>
      <c r="D28" s="53" t="s">
        <v>96</v>
      </c>
      <c r="E28" s="53" t="s">
        <v>97</v>
      </c>
      <c r="F28" s="53"/>
      <c r="G28" s="53"/>
      <c r="H28" s="53"/>
      <c r="I28" s="53"/>
    </row>
    <row r="29" spans="2:9">
      <c r="B29" s="53" t="s">
        <v>98</v>
      </c>
      <c r="C29" s="53">
        <v>5.7000000000000002E-2</v>
      </c>
      <c r="D29" s="53" t="s">
        <v>96</v>
      </c>
      <c r="E29" s="53" t="s">
        <v>97</v>
      </c>
      <c r="F29" s="53"/>
      <c r="G29" s="53"/>
      <c r="H29" s="53"/>
      <c r="I29" s="53"/>
    </row>
    <row r="30" spans="2:9">
      <c r="B30" s="53" t="s">
        <v>99</v>
      </c>
      <c r="C30" s="53">
        <v>5.7000000000000002E-2</v>
      </c>
      <c r="D30" s="53" t="s">
        <v>96</v>
      </c>
      <c r="E30" s="53" t="s">
        <v>97</v>
      </c>
      <c r="F30" s="53"/>
      <c r="G30" s="53"/>
      <c r="H30" s="53"/>
      <c r="I30" s="53"/>
    </row>
    <row r="31" spans="2:9">
      <c r="B31" s="53" t="s">
        <v>100</v>
      </c>
      <c r="C31" s="53">
        <v>5.7000000000000002E-2</v>
      </c>
      <c r="D31" s="53" t="s">
        <v>96</v>
      </c>
      <c r="E31" s="53" t="s">
        <v>97</v>
      </c>
      <c r="F31" s="53"/>
      <c r="G31" s="53"/>
      <c r="H31" s="53"/>
      <c r="I31" s="53"/>
    </row>
    <row r="32" spans="2:9">
      <c r="B32" s="53" t="s">
        <v>43</v>
      </c>
      <c r="C32" s="228">
        <v>0.434</v>
      </c>
      <c r="D32" s="53" t="s">
        <v>101</v>
      </c>
      <c r="E32" s="53" t="s">
        <v>102</v>
      </c>
      <c r="F32" s="53"/>
      <c r="G32" s="53"/>
      <c r="H32" s="53"/>
      <c r="I32" s="53"/>
    </row>
    <row r="33" spans="2:9">
      <c r="B33" s="53"/>
      <c r="C33" s="229"/>
      <c r="D33" s="53"/>
      <c r="E33" s="53"/>
      <c r="F33" s="53"/>
      <c r="G33" s="53"/>
      <c r="H33" s="53"/>
      <c r="I33" s="53"/>
    </row>
    <row r="34" spans="2:9">
      <c r="C34" s="230" t="s">
        <v>317</v>
      </c>
      <c r="D34" s="230"/>
    </row>
    <row r="36" spans="2:9">
      <c r="C36" s="55"/>
    </row>
  </sheetData>
  <mergeCells count="4">
    <mergeCell ref="F2:G2"/>
    <mergeCell ref="H2:I2"/>
    <mergeCell ref="F3:G3"/>
    <mergeCell ref="H3:I3"/>
  </mergeCells>
  <phoneticPr fontId="4"/>
  <pageMargins left="0.75" right="0.75" top="1" bottom="1"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交付申請書</vt:lpstr>
      <vt:lpstr>別紙1</vt:lpstr>
      <vt:lpstr>別紙2-1</vt:lpstr>
      <vt:lpstr>別紙2-2 </vt:lpstr>
      <vt:lpstr>インバウンド改修等入力シート</vt:lpstr>
      <vt:lpstr>インバウンド改修等写真台帳</vt:lpstr>
      <vt:lpstr>協会使用シート</vt:lpstr>
      <vt:lpstr>換算係数</vt:lpstr>
      <vt:lpstr>インバウンド改修等写真台帳!Print_Area</vt:lpstr>
      <vt:lpstr>インバウンド改修等入力シート!Print_Area</vt:lpstr>
      <vt:lpstr>交付申請書!Print_Area</vt:lpstr>
      <vt:lpstr>別紙1!Print_Area</vt:lpstr>
      <vt:lpstr>'別紙2-1'!Print_Area</vt:lpstr>
      <vt:lpstr>'別紙2-2 '!Print_Area</vt:lpstr>
      <vt:lpstr>エネルギー種類</vt:lpstr>
      <vt:lpstr>換算係数</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駒田 仁彦</dc:creator>
  <cp:lastModifiedBy>user</cp:lastModifiedBy>
  <cp:lastPrinted>2025-06-09T07:49:24Z</cp:lastPrinted>
  <dcterms:created xsi:type="dcterms:W3CDTF">2015-02-23T09:12:20Z</dcterms:created>
  <dcterms:modified xsi:type="dcterms:W3CDTF">2025-06-09T08:06:51Z</dcterms:modified>
</cp:coreProperties>
</file>