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file-sv\共有\R6補正\公募要領\様式_申請書類\R6補正_クーリングシェルター_様式\"/>
    </mc:Choice>
  </mc:AlternateContent>
  <xr:revisionPtr revIDLastSave="0" documentId="13_ncr:1_{E5021A92-1C06-4C6F-9BDF-CF986EB11051}" xr6:coauthVersionLast="47" xr6:coauthVersionMax="47" xr10:uidLastSave="{00000000-0000-0000-0000-000000000000}"/>
  <bookViews>
    <workbookView xWindow="-120" yWindow="-120" windowWidth="29040" windowHeight="15720" tabRatio="928" xr2:uid="{00000000-000D-0000-FFFF-FFFF00000000}"/>
  </bookViews>
  <sheets>
    <sheet name="申請者情報項目" sheetId="2" r:id="rId1"/>
    <sheet name="交付申請書" sheetId="22" r:id="rId2"/>
    <sheet name="別紙１" sheetId="3" r:id="rId3"/>
    <sheet name="別紙２" sheetId="4" r:id="rId4"/>
    <sheet name="別紙　CO2排出量集計表" sheetId="24" r:id="rId5"/>
    <sheet name="エネルギー使用量一覧" sheetId="25" r:id="rId6"/>
  </sheets>
  <definedNames>
    <definedName name="_xlnm._FilterDatabase" localSheetId="4" hidden="1">'別紙　CO2排出量集計表'!$B$54:$F$54</definedName>
    <definedName name="_xlnm.Print_Area" localSheetId="5">エネルギー使用量一覧!$A$1:$S$16</definedName>
    <definedName name="_xlnm.Print_Area" localSheetId="1">交付申請書!$A$1:$J$35</definedName>
    <definedName name="_xlnm.Print_Area" localSheetId="4">'別紙　CO2排出量集計表'!$B$1:$R$48</definedName>
    <definedName name="_xlnm.Print_Area" localSheetId="2">別紙１!$A$1:$AA$96</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 i="4" l="1"/>
  <c r="AA31" i="4" l="1"/>
  <c r="D6" i="25"/>
  <c r="D7" i="25"/>
  <c r="D8" i="25"/>
  <c r="D9" i="25"/>
  <c r="D10" i="25"/>
  <c r="D11" i="25" l="1"/>
  <c r="J45" i="24"/>
  <c r="J46" i="24"/>
  <c r="J44" i="24"/>
  <c r="Q40" i="24"/>
  <c r="Q39" i="24"/>
  <c r="Q38" i="24"/>
  <c r="Q37" i="24"/>
  <c r="Q36" i="24"/>
  <c r="Q35" i="24"/>
  <c r="Q34" i="24"/>
  <c r="Q33" i="24"/>
  <c r="Q32" i="24"/>
  <c r="Q31" i="24"/>
  <c r="Q30" i="24"/>
  <c r="Q15" i="24"/>
  <c r="Q16" i="24"/>
  <c r="Q17" i="24"/>
  <c r="Q18" i="24"/>
  <c r="Q19" i="24"/>
  <c r="Q20" i="24"/>
  <c r="Q21" i="24"/>
  <c r="Q22" i="24"/>
  <c r="Q23" i="24"/>
  <c r="Q24" i="24"/>
  <c r="Q14" i="24"/>
  <c r="L24" i="24" l="1"/>
  <c r="N24" i="24" s="1"/>
  <c r="K24" i="24"/>
  <c r="G24" i="24"/>
  <c r="F24" i="24"/>
  <c r="L23" i="24"/>
  <c r="N23" i="24" s="1"/>
  <c r="K23" i="24"/>
  <c r="G23" i="24"/>
  <c r="F23" i="24"/>
  <c r="L22" i="24"/>
  <c r="N22" i="24" s="1"/>
  <c r="K22" i="24"/>
  <c r="G22" i="24"/>
  <c r="M22" i="24" s="1"/>
  <c r="O22" i="24" s="1"/>
  <c r="R22" i="24" s="1"/>
  <c r="F22" i="24"/>
  <c r="L21" i="24"/>
  <c r="N21" i="24" s="1"/>
  <c r="K21" i="24"/>
  <c r="G21" i="24"/>
  <c r="F21" i="24"/>
  <c r="L20" i="24"/>
  <c r="N20" i="24" s="1"/>
  <c r="K20" i="24"/>
  <c r="G20" i="24"/>
  <c r="M20" i="24" s="1"/>
  <c r="F20" i="24"/>
  <c r="L19" i="24"/>
  <c r="N19" i="24" s="1"/>
  <c r="K19" i="24"/>
  <c r="G19" i="24"/>
  <c r="M19" i="24" s="1"/>
  <c r="F19" i="24"/>
  <c r="L18" i="24"/>
  <c r="N18" i="24" s="1"/>
  <c r="K18" i="24"/>
  <c r="G18" i="24"/>
  <c r="M18" i="24" s="1"/>
  <c r="F18" i="24"/>
  <c r="L17" i="24"/>
  <c r="N17" i="24" s="1"/>
  <c r="K17" i="24"/>
  <c r="G17" i="24"/>
  <c r="F17" i="24"/>
  <c r="L16" i="24"/>
  <c r="N16" i="24" s="1"/>
  <c r="K16" i="24"/>
  <c r="G16" i="24"/>
  <c r="F16" i="24"/>
  <c r="L15" i="24"/>
  <c r="N15" i="24" s="1"/>
  <c r="K15" i="24"/>
  <c r="G15" i="24"/>
  <c r="M15" i="24" s="1"/>
  <c r="F15" i="24"/>
  <c r="L14" i="24"/>
  <c r="N14" i="24" s="1"/>
  <c r="K14" i="24"/>
  <c r="G14" i="24"/>
  <c r="M14" i="24" s="1"/>
  <c r="F14" i="24"/>
  <c r="K31" i="24"/>
  <c r="K32" i="24"/>
  <c r="K33" i="24"/>
  <c r="K34" i="24"/>
  <c r="K35" i="24"/>
  <c r="K36" i="24"/>
  <c r="K37" i="24"/>
  <c r="K38" i="24"/>
  <c r="K39" i="24"/>
  <c r="K40" i="24"/>
  <c r="F31" i="24"/>
  <c r="F32" i="24"/>
  <c r="F33" i="24"/>
  <c r="F34" i="24"/>
  <c r="F35" i="24"/>
  <c r="F36" i="24"/>
  <c r="F37" i="24"/>
  <c r="F38" i="24"/>
  <c r="F39" i="24"/>
  <c r="F40" i="24"/>
  <c r="K30" i="24"/>
  <c r="F30" i="24"/>
  <c r="G30" i="24"/>
  <c r="AA37" i="4"/>
  <c r="AA36" i="4"/>
  <c r="AA35" i="4"/>
  <c r="AA34" i="4"/>
  <c r="AA33" i="4"/>
  <c r="AA32" i="4"/>
  <c r="M17" i="24" l="1"/>
  <c r="O17" i="24" s="1"/>
  <c r="R17" i="24" s="1"/>
  <c r="M23" i="24"/>
  <c r="O23" i="24" s="1"/>
  <c r="R23" i="24" s="1"/>
  <c r="M24" i="24"/>
  <c r="O24" i="24" s="1"/>
  <c r="R24" i="24" s="1"/>
  <c r="M16" i="24"/>
  <c r="O16" i="24" s="1"/>
  <c r="R16" i="24" s="1"/>
  <c r="M21" i="24"/>
  <c r="O21" i="24" s="1"/>
  <c r="R21" i="24" s="1"/>
  <c r="O14" i="24"/>
  <c r="R14" i="24" s="1"/>
  <c r="O19" i="24"/>
  <c r="R19" i="24" s="1"/>
  <c r="O20" i="24"/>
  <c r="R20" i="24" s="1"/>
  <c r="O15" i="24"/>
  <c r="R15" i="24" s="1"/>
  <c r="O18" i="24"/>
  <c r="R18" i="24" s="1"/>
  <c r="R5" i="25"/>
  <c r="C5" i="25"/>
  <c r="R25" i="24" l="1"/>
  <c r="H4" i="24" s="1"/>
  <c r="O25" i="24"/>
  <c r="F4" i="24" s="1"/>
  <c r="S5" i="25"/>
  <c r="L31" i="24"/>
  <c r="N31" i="24" s="1"/>
  <c r="L32" i="24"/>
  <c r="N32" i="24" s="1"/>
  <c r="L33" i="24"/>
  <c r="N33" i="24" s="1"/>
  <c r="L34" i="24"/>
  <c r="N34" i="24" s="1"/>
  <c r="L35" i="24"/>
  <c r="N35" i="24" s="1"/>
  <c r="L36" i="24"/>
  <c r="N36" i="24" s="1"/>
  <c r="L37" i="24"/>
  <c r="N37" i="24" s="1"/>
  <c r="L38" i="24"/>
  <c r="N38" i="24" s="1"/>
  <c r="L39" i="24"/>
  <c r="N39" i="24" s="1"/>
  <c r="L40" i="24"/>
  <c r="N40" i="24" s="1"/>
  <c r="L30" i="24"/>
  <c r="N30" i="24" s="1"/>
  <c r="G31" i="24"/>
  <c r="G32" i="24"/>
  <c r="M32" i="24" s="1"/>
  <c r="G33" i="24"/>
  <c r="M33" i="24" s="1"/>
  <c r="G34" i="24"/>
  <c r="M34" i="24" s="1"/>
  <c r="G35" i="24"/>
  <c r="M35" i="24" s="1"/>
  <c r="G36" i="24"/>
  <c r="M36" i="24" s="1"/>
  <c r="G37" i="24"/>
  <c r="M37" i="24" s="1"/>
  <c r="G38" i="24"/>
  <c r="M38" i="24" s="1"/>
  <c r="G39" i="24"/>
  <c r="M39" i="24" s="1"/>
  <c r="G40" i="24"/>
  <c r="M40" i="24" s="1"/>
  <c r="M30" i="24"/>
  <c r="F7" i="22"/>
  <c r="D28" i="22"/>
  <c r="H45" i="24"/>
  <c r="H46" i="24"/>
  <c r="H44" i="24"/>
  <c r="R6" i="25"/>
  <c r="R7" i="25"/>
  <c r="R8" i="25"/>
  <c r="R9" i="25"/>
  <c r="R10" i="25"/>
  <c r="R11" i="25"/>
  <c r="R4" i="25"/>
  <c r="C7" i="25"/>
  <c r="C8" i="25"/>
  <c r="C9" i="25"/>
  <c r="C10" i="25"/>
  <c r="C11" i="25"/>
  <c r="C6" i="25"/>
  <c r="C4" i="25"/>
  <c r="N1" i="24"/>
  <c r="P66" i="3"/>
  <c r="K66" i="3"/>
  <c r="M31" i="24"/>
  <c r="S10" i="25" l="1"/>
  <c r="S11" i="25"/>
  <c r="S9" i="25"/>
  <c r="S4" i="25"/>
  <c r="S6" i="25"/>
  <c r="S8" i="25"/>
  <c r="S7" i="25"/>
  <c r="O33" i="24"/>
  <c r="R33" i="24" s="1"/>
  <c r="K45" i="24"/>
  <c r="H47" i="24"/>
  <c r="F6" i="24" s="1"/>
  <c r="K65" i="3" s="1"/>
  <c r="K44" i="24"/>
  <c r="O40" i="24"/>
  <c r="R40" i="24" s="1"/>
  <c r="R12" i="25"/>
  <c r="K46" i="24"/>
  <c r="O31" i="24"/>
  <c r="R31" i="24" s="1"/>
  <c r="O32" i="24"/>
  <c r="R32" i="24" s="1"/>
  <c r="O39" i="24"/>
  <c r="R39" i="24" s="1"/>
  <c r="O35" i="24"/>
  <c r="R35" i="24" s="1"/>
  <c r="O36" i="24"/>
  <c r="R36" i="24" s="1"/>
  <c r="O34" i="24"/>
  <c r="R34" i="24" s="1"/>
  <c r="O30" i="24"/>
  <c r="R30" i="24" s="1"/>
  <c r="O38" i="24"/>
  <c r="R38" i="24" s="1"/>
  <c r="O37" i="24"/>
  <c r="R37" i="24" s="1"/>
  <c r="K63" i="3"/>
  <c r="P63" i="3"/>
  <c r="S12" i="25" l="1"/>
  <c r="K47" i="24"/>
  <c r="H6" i="24" s="1"/>
  <c r="P65" i="3" s="1"/>
  <c r="R41" i="24"/>
  <c r="H5" i="24" s="1"/>
  <c r="O41" i="24"/>
  <c r="F5" i="24" s="1"/>
  <c r="K64" i="3" s="1"/>
  <c r="J82" i="3"/>
  <c r="K28" i="4"/>
  <c r="Z6" i="4" s="1"/>
  <c r="H35" i="22"/>
  <c r="F35" i="22"/>
  <c r="I34" i="22"/>
  <c r="H34" i="22"/>
  <c r="F34" i="22"/>
  <c r="I33" i="22"/>
  <c r="H33" i="22"/>
  <c r="F33" i="22"/>
  <c r="I3" i="22"/>
  <c r="F9" i="22"/>
  <c r="F8" i="22"/>
  <c r="S3" i="4"/>
  <c r="P64" i="3" l="1"/>
  <c r="F8" i="24"/>
  <c r="K67" i="3" s="1"/>
  <c r="N19" i="3"/>
  <c r="J19" i="3"/>
  <c r="F19" i="3"/>
  <c r="T18" i="3"/>
  <c r="U17" i="3"/>
  <c r="O17" i="3"/>
  <c r="J17" i="3"/>
  <c r="F17" i="3"/>
  <c r="N14" i="3"/>
  <c r="J14" i="3"/>
  <c r="F14" i="3"/>
  <c r="T13" i="3"/>
  <c r="U12" i="3"/>
  <c r="O12" i="3"/>
  <c r="J12" i="3"/>
  <c r="F12" i="3"/>
  <c r="N9" i="3"/>
  <c r="J9" i="3"/>
  <c r="F9" i="3"/>
  <c r="T8" i="3"/>
  <c r="U7" i="3"/>
  <c r="O7" i="3"/>
  <c r="J7" i="3"/>
  <c r="F7" i="3"/>
  <c r="F4" i="3"/>
  <c r="H8" i="24" l="1"/>
  <c r="P67" i="3" s="1"/>
  <c r="W37" i="4"/>
  <c r="W36" i="4"/>
  <c r="W35" i="4"/>
  <c r="W34" i="4"/>
  <c r="W33" i="4"/>
  <c r="W32" i="4"/>
  <c r="W31" i="4"/>
  <c r="S6" i="4"/>
  <c r="S10" i="4" l="1"/>
  <c r="Z10" i="4" s="1"/>
  <c r="D21" i="2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1" authorId="0" shapeId="0" xr:uid="{9E99DFC8-5FBC-412D-8B64-492D239E9B99}">
      <text>
        <r>
          <rPr>
            <b/>
            <sz val="9"/>
            <color indexed="81"/>
            <rFont val="MS P ゴシック"/>
            <family val="3"/>
            <charset val="128"/>
          </rPr>
          <t>申請後、識別番号が決まりましたら追記してください。</t>
        </r>
      </text>
    </comment>
    <comment ref="I2"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sunsh</author>
    <author>takao inoue</author>
  </authors>
  <commentList>
    <comment ref="J20" authorId="0" shapeId="0" xr:uid="{E16BE5E8-37F6-44E6-A524-44A1B28DEC8C}">
      <text>
        <r>
          <rPr>
            <b/>
            <sz val="9"/>
            <color indexed="81"/>
            <rFont val="MS P ゴシック"/>
            <family val="3"/>
            <charset val="128"/>
          </rPr>
          <t>本事業で導入する施設の名称及び住所を記入してください。</t>
        </r>
      </text>
    </comment>
    <comment ref="X34" authorId="1" shapeId="0" xr:uid="{B25A146B-8317-432E-A792-69FDBEC555E8}">
      <text>
        <r>
          <rPr>
            <b/>
            <sz val="9"/>
            <color indexed="81"/>
            <rFont val="MS P ゴシック"/>
            <family val="3"/>
            <charset val="128"/>
          </rPr>
          <t>設定している場合は内容がわかる資料を添付してください。</t>
        </r>
      </text>
    </comment>
    <comment ref="J39" authorId="2" shapeId="0" xr:uid="{D203B374-368A-443A-82AC-8CC1E390E1A4}">
      <text>
        <r>
          <rPr>
            <b/>
            <sz val="9"/>
            <color indexed="81"/>
            <rFont val="MS P ゴシック"/>
            <family val="3"/>
            <charset val="128"/>
          </rPr>
          <t>原則、民間事業者の場合は、指定に関する協定書を事業終了までに添付してください</t>
        </r>
        <r>
          <rPr>
            <sz val="9"/>
            <color indexed="81"/>
            <rFont val="MS P ゴシック"/>
            <family val="3"/>
            <charset val="128"/>
          </rPr>
          <t xml:space="preserve">
指定が要件であることを強調</t>
        </r>
      </text>
    </comment>
    <comment ref="J40" authorId="2" shapeId="0" xr:uid="{93C742A3-AE56-4EC3-8329-4EDCAA3A697C}">
      <text>
        <r>
          <rPr>
            <b/>
            <sz val="9"/>
            <color indexed="81"/>
            <rFont val="MS P ゴシック"/>
            <family val="3"/>
            <charset val="128"/>
          </rPr>
          <t>申請時に指定されていない場合、自治体の場合は指定に関する担当部局との議事録を添付してください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takao inoue</author>
  </authors>
  <commentList>
    <comment ref="E6" authorId="0" shapeId="0" xr:uid="{00000000-0006-0000-0300-000001000000}">
      <text>
        <r>
          <rPr>
            <b/>
            <sz val="9"/>
            <color indexed="81"/>
            <rFont val="MS P ゴシック"/>
            <family val="3"/>
            <charset val="128"/>
          </rPr>
          <t>補助対象外を含めた本事業の総事業費を記載してください。
総事業費に補助対象外が無い場合は(4)補助対象経費支出予定額と同額を記入してください。</t>
        </r>
      </text>
    </comment>
    <comment ref="Z10" authorId="0" shapeId="0" xr:uid="{2E37D5F5-6674-40B8-9A18-3AF2FE9CAAB3}">
      <text>
        <r>
          <rPr>
            <b/>
            <sz val="9"/>
            <color indexed="81"/>
            <rFont val="MS P ゴシック"/>
            <family val="3"/>
            <charset val="128"/>
          </rPr>
          <t>千円未満切り捨て</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一般社団法人静岡県環境資源協会井上</author>
    <author>takao inoue</author>
    <author>user</author>
  </authors>
  <commentList>
    <comment ref="H5" authorId="0" shapeId="0" xr:uid="{D7956DAD-F351-4A3B-BAFA-1B728C7F74A3}">
      <text>
        <r>
          <rPr>
            <b/>
            <sz val="9"/>
            <color indexed="81"/>
            <rFont val="MS P ゴシック"/>
            <family val="3"/>
            <charset val="128"/>
          </rPr>
          <t>原則として、既存改修及び太陽光発電によるCO2削減の努力を優先的に実施していただきます。</t>
        </r>
        <r>
          <rPr>
            <sz val="9"/>
            <color indexed="81"/>
            <rFont val="MS P ゴシック"/>
            <family val="3"/>
            <charset val="128"/>
          </rPr>
          <t xml:space="preserve">
</t>
        </r>
      </text>
    </comment>
    <comment ref="H7" authorId="1" shapeId="0" xr:uid="{D4AEB8BE-5AA2-4869-8037-62D4D0522189}">
      <text>
        <r>
          <rPr>
            <b/>
            <sz val="9"/>
            <color indexed="81"/>
            <rFont val="MS P ゴシック"/>
            <family val="3"/>
            <charset val="128"/>
          </rPr>
          <t>総CO2量がﾏｲﾅｽの場合、事業完了時まで不足分を対応をいただきます。</t>
        </r>
      </text>
    </comment>
    <comment ref="H11" authorId="2" shapeId="0" xr:uid="{A83EF82A-732B-46E9-8258-F3D2EBD47E70}">
      <text>
        <r>
          <rPr>
            <b/>
            <sz val="9"/>
            <color indexed="81"/>
            <rFont val="MS P ゴシック"/>
            <family val="3"/>
            <charset val="128"/>
          </rPr>
          <t>新設の場合は、改修後のみデータを入力してください:</t>
        </r>
        <r>
          <rPr>
            <sz val="9"/>
            <color indexed="81"/>
            <rFont val="MS P ゴシック"/>
            <family val="3"/>
            <charset val="128"/>
          </rPr>
          <t xml:space="preserve">
</t>
        </r>
      </text>
    </comment>
    <comment ref="M11" authorId="0" shapeId="0" xr:uid="{17912538-BEF5-4C44-8934-55577095F76F}">
      <text>
        <r>
          <rPr>
            <b/>
            <sz val="9"/>
            <color indexed="81"/>
            <rFont val="MS P ゴシック"/>
            <family val="3"/>
            <charset val="128"/>
          </rPr>
          <t>ハード対策事業計算ファイルと整合させてください</t>
        </r>
      </text>
    </comment>
    <comment ref="Q11" authorId="1" shapeId="0" xr:uid="{212D0FAD-2585-4504-96AB-999B7C849AF0}">
      <text>
        <r>
          <rPr>
            <b/>
            <sz val="9"/>
            <color indexed="81"/>
            <rFont val="MS P ゴシック"/>
            <family val="3"/>
            <charset val="128"/>
          </rPr>
          <t xml:space="preserve">設備の更新による二酸化炭素削減効果は新規設備の耐用年数までになります。
</t>
        </r>
      </text>
    </comment>
    <comment ref="M27" authorId="0" shapeId="0" xr:uid="{E902B27C-0541-4B38-870E-C06D609896CF}">
      <text>
        <r>
          <rPr>
            <b/>
            <sz val="9"/>
            <color indexed="81"/>
            <rFont val="MS P ゴシック"/>
            <family val="3"/>
            <charset val="128"/>
          </rPr>
          <t>ハード対策事業計算ファイルと整合させてください</t>
        </r>
      </text>
    </comment>
    <comment ref="Q27" authorId="1" shapeId="0" xr:uid="{A823BE2E-A8F4-4D4B-B8B4-DB71FD9DE6AC}">
      <text>
        <r>
          <rPr>
            <b/>
            <sz val="9"/>
            <color indexed="81"/>
            <rFont val="MS P ゴシック"/>
            <family val="3"/>
            <charset val="128"/>
          </rPr>
          <t xml:space="preserve">設備の更新による二酸化炭素削減効果は新規設備の耐用年数までになります。
</t>
        </r>
      </text>
    </comment>
    <comment ref="J43" authorId="0" shapeId="0" xr:uid="{E9629555-90D2-4A29-89CC-9208846E350A}">
      <text>
        <r>
          <rPr>
            <b/>
            <sz val="9"/>
            <color indexed="81"/>
            <rFont val="MS P ゴシック"/>
            <family val="3"/>
            <charset val="128"/>
          </rPr>
          <t>設備の更新による二酸化炭素削減効果は新規設備の耐用年数までになります。</t>
        </r>
      </text>
    </comment>
  </commentList>
</comments>
</file>

<file path=xl/sharedStrings.xml><?xml version="1.0" encoding="utf-8"?>
<sst xmlns="http://schemas.openxmlformats.org/spreadsheetml/2006/main" count="470" uniqueCount="291">
  <si>
    <t>事業名</t>
    <rPh sb="0" eb="2">
      <t>ジギョウ</t>
    </rPh>
    <rPh sb="2" eb="3">
      <t>メイ</t>
    </rPh>
    <phoneticPr fontId="4"/>
  </si>
  <si>
    <t>事業実施の団体名</t>
    <rPh sb="0" eb="2">
      <t>ジギョウ</t>
    </rPh>
    <rPh sb="2" eb="4">
      <t>ジッシ</t>
    </rPh>
    <rPh sb="5" eb="7">
      <t>ダンタイ</t>
    </rPh>
    <rPh sb="7" eb="8">
      <t>メイ</t>
    </rPh>
    <phoneticPr fontId="4"/>
  </si>
  <si>
    <t>代表事業者</t>
    <rPh sb="0" eb="2">
      <t>ダイヒョウ</t>
    </rPh>
    <rPh sb="2" eb="5">
      <t>ジギョウシャ</t>
    </rPh>
    <phoneticPr fontId="4"/>
  </si>
  <si>
    <t>氏名</t>
    <rPh sb="0" eb="2">
      <t>シメイ</t>
    </rPh>
    <phoneticPr fontId="4"/>
  </si>
  <si>
    <t>所在地</t>
    <rPh sb="0" eb="3">
      <t>ショザイチ</t>
    </rPh>
    <phoneticPr fontId="4"/>
  </si>
  <si>
    <t>電話番号</t>
    <rPh sb="0" eb="2">
      <t>デンワ</t>
    </rPh>
    <rPh sb="2" eb="4">
      <t>バンゴウ</t>
    </rPh>
    <phoneticPr fontId="4"/>
  </si>
  <si>
    <t>FAX番号</t>
    <rPh sb="3" eb="5">
      <t>バンゴウ</t>
    </rPh>
    <phoneticPr fontId="4"/>
  </si>
  <si>
    <t>E-mailアドレス</t>
    <phoneticPr fontId="4"/>
  </si>
  <si>
    <t>事業実施の担当者（事業の窓口となる方）</t>
    <rPh sb="0" eb="2">
      <t>ジギョウ</t>
    </rPh>
    <rPh sb="2" eb="4">
      <t>ジッシ</t>
    </rPh>
    <rPh sb="5" eb="8">
      <t>タントウシャ</t>
    </rPh>
    <rPh sb="9" eb="11">
      <t>ジギョウ</t>
    </rPh>
    <rPh sb="12" eb="14">
      <t>マドグチ</t>
    </rPh>
    <rPh sb="17" eb="18">
      <t>カタ</t>
    </rPh>
    <phoneticPr fontId="4"/>
  </si>
  <si>
    <t>団体の名称</t>
    <rPh sb="0" eb="2">
      <t>ダンタイ</t>
    </rPh>
    <rPh sb="3" eb="5">
      <t>メイショウ</t>
    </rPh>
    <phoneticPr fontId="4"/>
  </si>
  <si>
    <t>事業実施責任者</t>
    <rPh sb="0" eb="2">
      <t>ジギョウ</t>
    </rPh>
    <rPh sb="2" eb="4">
      <t>ジッシ</t>
    </rPh>
    <rPh sb="4" eb="7">
      <t>セキニンシャ</t>
    </rPh>
    <phoneticPr fontId="4"/>
  </si>
  <si>
    <t>役職名</t>
    <rPh sb="0" eb="3">
      <t>ヤクショクメイ</t>
    </rPh>
    <phoneticPr fontId="4"/>
  </si>
  <si>
    <t>別紙１</t>
    <rPh sb="0" eb="2">
      <t>ベッシ</t>
    </rPh>
    <phoneticPr fontId="4"/>
  </si>
  <si>
    <t>氏名（責任者）</t>
    <rPh sb="0" eb="2">
      <t>シメイ</t>
    </rPh>
    <rPh sb="3" eb="6">
      <t>セキニンシャ</t>
    </rPh>
    <phoneticPr fontId="4"/>
  </si>
  <si>
    <t>部著名</t>
    <rPh sb="0" eb="3">
      <t>ブチョメイ</t>
    </rPh>
    <phoneticPr fontId="2"/>
  </si>
  <si>
    <t>〒</t>
    <phoneticPr fontId="2"/>
  </si>
  <si>
    <t>事業実施の責任者</t>
    <rPh sb="0" eb="2">
      <t>ジギョウ</t>
    </rPh>
    <rPh sb="2" eb="4">
      <t>ジッシ</t>
    </rPh>
    <rPh sb="5" eb="8">
      <t>セキニンシャ</t>
    </rPh>
    <phoneticPr fontId="4"/>
  </si>
  <si>
    <t>氏名（担当者）</t>
    <rPh sb="0" eb="2">
      <t>シメイ</t>
    </rPh>
    <rPh sb="3" eb="6">
      <t>タントウシャ</t>
    </rPh>
    <phoneticPr fontId="4"/>
  </si>
  <si>
    <t>経理の担当者</t>
    <rPh sb="0" eb="2">
      <t>ケイリ</t>
    </rPh>
    <rPh sb="3" eb="6">
      <t>タントウシャ</t>
    </rPh>
    <phoneticPr fontId="4"/>
  </si>
  <si>
    <t>氏名(経理担当者)</t>
    <rPh sb="0" eb="2">
      <t>シメイ</t>
    </rPh>
    <rPh sb="3" eb="5">
      <t>ケイリ</t>
    </rPh>
    <rPh sb="5" eb="8">
      <t>タントウシャ</t>
    </rPh>
    <phoneticPr fontId="4"/>
  </si>
  <si>
    <t>所在地/E-mailアドレス</t>
    <rPh sb="0" eb="3">
      <t>ショザイチ</t>
    </rPh>
    <phoneticPr fontId="4"/>
  </si>
  <si>
    <t>電話/FAX番号</t>
    <rPh sb="0" eb="2">
      <t>デンワ</t>
    </rPh>
    <rPh sb="6" eb="8">
      <t>バンゴウ</t>
    </rPh>
    <phoneticPr fontId="4"/>
  </si>
  <si>
    <t>(1)総事業費</t>
    <rPh sb="3" eb="7">
      <t>ソウジギョウヒ</t>
    </rPh>
    <phoneticPr fontId="4"/>
  </si>
  <si>
    <t>(2)寄付金その他</t>
    <rPh sb="3" eb="6">
      <t>キフキン</t>
    </rPh>
    <rPh sb="8" eb="9">
      <t>タ</t>
    </rPh>
    <phoneticPr fontId="4"/>
  </si>
  <si>
    <t>(3)差引額</t>
    <rPh sb="3" eb="5">
      <t>サシヒキ</t>
    </rPh>
    <rPh sb="5" eb="6">
      <t>ガク</t>
    </rPh>
    <phoneticPr fontId="4"/>
  </si>
  <si>
    <t>(4)補助対象経費</t>
    <rPh sb="3" eb="5">
      <t>ホジョ</t>
    </rPh>
    <rPh sb="5" eb="7">
      <t>タイショウ</t>
    </rPh>
    <rPh sb="7" eb="9">
      <t>ケイヒ</t>
    </rPh>
    <phoneticPr fontId="4"/>
  </si>
  <si>
    <t>　 の収入</t>
    <rPh sb="3" eb="5">
      <t>シュウニュウ</t>
    </rPh>
    <phoneticPr fontId="4"/>
  </si>
  <si>
    <t>(1)-(2)</t>
    <phoneticPr fontId="4"/>
  </si>
  <si>
    <t>　 支出予定額</t>
    <rPh sb="2" eb="4">
      <t>シシュツ</t>
    </rPh>
    <rPh sb="4" eb="6">
      <t>ヨテイ</t>
    </rPh>
    <rPh sb="6" eb="7">
      <t>ガク</t>
    </rPh>
    <phoneticPr fontId="4"/>
  </si>
  <si>
    <t>所要経費</t>
    <rPh sb="0" eb="2">
      <t>ショヨウ</t>
    </rPh>
    <rPh sb="2" eb="4">
      <t>ケイヒ</t>
    </rPh>
    <phoneticPr fontId="4"/>
  </si>
  <si>
    <t>(5)基準額</t>
    <rPh sb="3" eb="5">
      <t>キジュン</t>
    </rPh>
    <rPh sb="5" eb="6">
      <t>ガク</t>
    </rPh>
    <phoneticPr fontId="4"/>
  </si>
  <si>
    <t>(6)選定額</t>
    <rPh sb="3" eb="5">
      <t>センテイ</t>
    </rPh>
    <rPh sb="5" eb="6">
      <t>ガク</t>
    </rPh>
    <phoneticPr fontId="4"/>
  </si>
  <si>
    <t>(7)補助基本額</t>
    <rPh sb="3" eb="5">
      <t>ホジョ</t>
    </rPh>
    <rPh sb="5" eb="7">
      <t>キホン</t>
    </rPh>
    <rPh sb="7" eb="8">
      <t>ガク</t>
    </rPh>
    <phoneticPr fontId="4"/>
  </si>
  <si>
    <t>(8)補助金所要額</t>
    <rPh sb="3" eb="6">
      <t>ホジョキン</t>
    </rPh>
    <rPh sb="6" eb="8">
      <t>ショヨウ</t>
    </rPh>
    <rPh sb="8" eb="9">
      <t>ガク</t>
    </rPh>
    <phoneticPr fontId="4"/>
  </si>
  <si>
    <t>(4)と(5)を比較し</t>
    <rPh sb="8" eb="10">
      <t>ヒカク</t>
    </rPh>
    <phoneticPr fontId="4"/>
  </si>
  <si>
    <t>(3)と(6)を比較し</t>
    <rPh sb="8" eb="10">
      <t>ヒカク</t>
    </rPh>
    <phoneticPr fontId="4"/>
  </si>
  <si>
    <t>て少ない方の額</t>
    <rPh sb="1" eb="2">
      <t>スク</t>
    </rPh>
    <rPh sb="4" eb="5">
      <t>ホウ</t>
    </rPh>
    <rPh sb="6" eb="7">
      <t>ガク</t>
    </rPh>
    <phoneticPr fontId="4"/>
  </si>
  <si>
    <t>補助対象経費支出予定額内訳</t>
    <rPh sb="0" eb="2">
      <t>ホジョ</t>
    </rPh>
    <rPh sb="2" eb="4">
      <t>タイショウ</t>
    </rPh>
    <rPh sb="4" eb="6">
      <t>ケイヒ</t>
    </rPh>
    <rPh sb="6" eb="8">
      <t>シシュツ</t>
    </rPh>
    <rPh sb="8" eb="10">
      <t>ヨテイ</t>
    </rPh>
    <rPh sb="10" eb="11">
      <t>ガク</t>
    </rPh>
    <rPh sb="11" eb="13">
      <t>ウチワケ</t>
    </rPh>
    <phoneticPr fontId="4"/>
  </si>
  <si>
    <t>経費区分・費目</t>
    <rPh sb="0" eb="2">
      <t>ケイヒ</t>
    </rPh>
    <rPh sb="2" eb="4">
      <t>クブン</t>
    </rPh>
    <rPh sb="5" eb="7">
      <t>ヒモク</t>
    </rPh>
    <phoneticPr fontId="4"/>
  </si>
  <si>
    <t>金額</t>
    <rPh sb="0" eb="2">
      <t>キンガク</t>
    </rPh>
    <phoneticPr fontId="4"/>
  </si>
  <si>
    <t>積算内訳</t>
    <rPh sb="0" eb="2">
      <t>セキサン</t>
    </rPh>
    <rPh sb="2" eb="4">
      <t>ウチワケ</t>
    </rPh>
    <phoneticPr fontId="4"/>
  </si>
  <si>
    <t>合計</t>
    <rPh sb="0" eb="2">
      <t>ゴウケイ</t>
    </rPh>
    <phoneticPr fontId="4"/>
  </si>
  <si>
    <t>購入予定の主な財産の内訳（一品、一組又は一式の価格が５０万円以上のもの）</t>
    <rPh sb="0" eb="2">
      <t>コウニュウ</t>
    </rPh>
    <rPh sb="2" eb="4">
      <t>ヨテイ</t>
    </rPh>
    <rPh sb="5" eb="6">
      <t>オモ</t>
    </rPh>
    <rPh sb="7" eb="9">
      <t>ザイサン</t>
    </rPh>
    <rPh sb="10" eb="12">
      <t>ウチワケ</t>
    </rPh>
    <rPh sb="13" eb="15">
      <t>イッピン</t>
    </rPh>
    <rPh sb="16" eb="17">
      <t>ヒト</t>
    </rPh>
    <rPh sb="17" eb="18">
      <t>クミ</t>
    </rPh>
    <rPh sb="18" eb="19">
      <t>マタ</t>
    </rPh>
    <rPh sb="20" eb="22">
      <t>イッシキ</t>
    </rPh>
    <rPh sb="23" eb="25">
      <t>カカク</t>
    </rPh>
    <rPh sb="28" eb="30">
      <t>マンエン</t>
    </rPh>
    <rPh sb="30" eb="32">
      <t>イジョウ</t>
    </rPh>
    <phoneticPr fontId="4"/>
  </si>
  <si>
    <t>名称</t>
    <rPh sb="0" eb="2">
      <t>メイショウ</t>
    </rPh>
    <phoneticPr fontId="4"/>
  </si>
  <si>
    <t>仕様</t>
    <rPh sb="0" eb="2">
      <t>シヨウ</t>
    </rPh>
    <phoneticPr fontId="4"/>
  </si>
  <si>
    <t>数量</t>
    <rPh sb="0" eb="2">
      <t>スウリョウ</t>
    </rPh>
    <phoneticPr fontId="4"/>
  </si>
  <si>
    <t>単価</t>
    <rPh sb="0" eb="2">
      <t>タンカ</t>
    </rPh>
    <phoneticPr fontId="4"/>
  </si>
  <si>
    <t>購入予定時期</t>
    <phoneticPr fontId="4"/>
  </si>
  <si>
    <t>注1　本内訳に、見積書又は計算書等を添付する。</t>
    <rPh sb="0" eb="1">
      <t>チュウ</t>
    </rPh>
    <rPh sb="3" eb="4">
      <t>ホン</t>
    </rPh>
    <rPh sb="4" eb="6">
      <t>ウチワケ</t>
    </rPh>
    <rPh sb="8" eb="11">
      <t>ミツモリショ</t>
    </rPh>
    <rPh sb="11" eb="12">
      <t>マタ</t>
    </rPh>
    <rPh sb="13" eb="16">
      <t>ケイサンショ</t>
    </rPh>
    <rPh sb="16" eb="17">
      <t>ナド</t>
    </rPh>
    <rPh sb="18" eb="20">
      <t>テンプ</t>
    </rPh>
    <phoneticPr fontId="4"/>
  </si>
  <si>
    <t>注2　記入欄が少ない場合は、本様式を引き伸ばして使用する。</t>
    <rPh sb="0" eb="1">
      <t>チュウ</t>
    </rPh>
    <rPh sb="3" eb="5">
      <t>キニュウ</t>
    </rPh>
    <rPh sb="5" eb="6">
      <t>ラン</t>
    </rPh>
    <rPh sb="7" eb="8">
      <t>スク</t>
    </rPh>
    <rPh sb="10" eb="12">
      <t>バアイ</t>
    </rPh>
    <rPh sb="14" eb="15">
      <t>ホン</t>
    </rPh>
    <rPh sb="15" eb="17">
      <t>ヨウシキ</t>
    </rPh>
    <rPh sb="18" eb="19">
      <t>ヒ</t>
    </rPh>
    <rPh sb="20" eb="21">
      <t>ノ</t>
    </rPh>
    <rPh sb="24" eb="26">
      <t>シヨウ</t>
    </rPh>
    <phoneticPr fontId="4"/>
  </si>
  <si>
    <t>別紙２</t>
    <rPh sb="0" eb="2">
      <t>ベッシ</t>
    </rPh>
    <phoneticPr fontId="4"/>
  </si>
  <si>
    <t>事業者名</t>
  </si>
  <si>
    <t>所在地（郵便番号）</t>
    <rPh sb="0" eb="3">
      <t>ショザイチ</t>
    </rPh>
    <rPh sb="4" eb="6">
      <t>ユウビン</t>
    </rPh>
    <rPh sb="6" eb="8">
      <t>バンゴウ</t>
    </rPh>
    <phoneticPr fontId="4"/>
  </si>
  <si>
    <t>所在地（住所）</t>
    <rPh sb="0" eb="3">
      <t>ショザイチ</t>
    </rPh>
    <rPh sb="4" eb="6">
      <t>ジュウショ</t>
    </rPh>
    <phoneticPr fontId="4"/>
  </si>
  <si>
    <t>代表者の職・氏名</t>
    <rPh sb="0" eb="3">
      <t>ダイヒョウシャ</t>
    </rPh>
    <rPh sb="4" eb="5">
      <t>ショク</t>
    </rPh>
    <rPh sb="6" eb="8">
      <t>シメイ</t>
    </rPh>
    <phoneticPr fontId="2"/>
  </si>
  <si>
    <t>経理担当者</t>
    <phoneticPr fontId="2"/>
  </si>
  <si>
    <t>事業者住所</t>
    <rPh sb="0" eb="3">
      <t>ジギョウシャ</t>
    </rPh>
    <rPh sb="3" eb="5">
      <t>ジュウショ</t>
    </rPh>
    <phoneticPr fontId="2"/>
  </si>
  <si>
    <t>申請年月日</t>
    <rPh sb="0" eb="2">
      <t>シンセイ</t>
    </rPh>
    <rPh sb="2" eb="5">
      <t>ネンガッピ</t>
    </rPh>
    <phoneticPr fontId="2"/>
  </si>
  <si>
    <t>事業完了予定年月日</t>
    <rPh sb="0" eb="2">
      <t>ジギョウ</t>
    </rPh>
    <rPh sb="2" eb="4">
      <t>カンリョウ</t>
    </rPh>
    <rPh sb="4" eb="6">
      <t>ヨテイ</t>
    </rPh>
    <rPh sb="6" eb="9">
      <t>ネンガッピ</t>
    </rPh>
    <phoneticPr fontId="2"/>
  </si>
  <si>
    <t>西暦で記入</t>
    <rPh sb="0" eb="2">
      <t>セイレキ</t>
    </rPh>
    <rPh sb="3" eb="5">
      <t>キニュウ</t>
    </rPh>
    <phoneticPr fontId="2"/>
  </si>
  <si>
    <t>入力項目</t>
    <rPh sb="0" eb="2">
      <t>ニュウリョク</t>
    </rPh>
    <rPh sb="2" eb="4">
      <t>コウモク</t>
    </rPh>
    <phoneticPr fontId="2"/>
  </si>
  <si>
    <t>備考</t>
    <rPh sb="0" eb="2">
      <t>ビコウ</t>
    </rPh>
    <phoneticPr fontId="2"/>
  </si>
  <si>
    <t>申請者情報項目</t>
    <rPh sb="0" eb="3">
      <t>シンセイシャ</t>
    </rPh>
    <rPh sb="3" eb="5">
      <t>ジョウホウ</t>
    </rPh>
    <rPh sb="5" eb="7">
      <t>コウモク</t>
    </rPh>
    <phoneticPr fontId="2"/>
  </si>
  <si>
    <t>連絡担当者</t>
    <rPh sb="0" eb="2">
      <t>レンラク</t>
    </rPh>
    <phoneticPr fontId="2"/>
  </si>
  <si>
    <t>事業実施責任者</t>
    <rPh sb="0" eb="2">
      <t>ジギョウ</t>
    </rPh>
    <rPh sb="2" eb="4">
      <t>ジッシ</t>
    </rPh>
    <phoneticPr fontId="2"/>
  </si>
  <si>
    <t>様式第１（第５条関係）</t>
    <phoneticPr fontId="2"/>
  </si>
  <si>
    <t>一般社団法人静岡県環境資源協会</t>
    <phoneticPr fontId="2"/>
  </si>
  <si>
    <t>個人事業主の場合は屋号又は個人名</t>
    <rPh sb="0" eb="2">
      <t>コジン</t>
    </rPh>
    <rPh sb="2" eb="5">
      <t>ジギョウヌシ</t>
    </rPh>
    <rPh sb="6" eb="8">
      <t>バアイ</t>
    </rPh>
    <rPh sb="9" eb="11">
      <t>ヤゴウ</t>
    </rPh>
    <rPh sb="11" eb="12">
      <t>マタ</t>
    </rPh>
    <rPh sb="13" eb="16">
      <t>コジンメイ</t>
    </rPh>
    <phoneticPr fontId="2"/>
  </si>
  <si>
    <t>住所</t>
    <rPh sb="0" eb="2">
      <t>ジュウショ</t>
    </rPh>
    <phoneticPr fontId="2"/>
  </si>
  <si>
    <t>氏名又は名称</t>
    <rPh sb="0" eb="2">
      <t>シメイ</t>
    </rPh>
    <rPh sb="2" eb="3">
      <t>マタ</t>
    </rPh>
    <rPh sb="4" eb="6">
      <t>メイショウ</t>
    </rPh>
    <phoneticPr fontId="2"/>
  </si>
  <si>
    <t>申請者</t>
    <rPh sb="0" eb="3">
      <t>シンセイシャ</t>
    </rPh>
    <phoneticPr fontId="2"/>
  </si>
  <si>
    <t>記</t>
    <rPh sb="0" eb="1">
      <t>キ</t>
    </rPh>
    <phoneticPr fontId="2"/>
  </si>
  <si>
    <t>１　補助事業名</t>
  </si>
  <si>
    <t>２　補助事業の目的及び内容</t>
    <phoneticPr fontId="2"/>
  </si>
  <si>
    <t>別紙１　実施計画書のとおり</t>
    <phoneticPr fontId="2"/>
  </si>
  <si>
    <t>３　補助金交付申請額</t>
    <phoneticPr fontId="2"/>
  </si>
  <si>
    <t>円</t>
  </si>
  <si>
    <t>４　補助事業に要する経費</t>
    <phoneticPr fontId="2"/>
  </si>
  <si>
    <t>別紙２　経費内訳のとおり</t>
    <phoneticPr fontId="2"/>
  </si>
  <si>
    <t>交付決定の日　～</t>
    <phoneticPr fontId="2"/>
  </si>
  <si>
    <t>６　その他参考資料</t>
    <phoneticPr fontId="2"/>
  </si>
  <si>
    <t>７　本件責任者及び担当者の氏名、連絡先等</t>
    <phoneticPr fontId="2"/>
  </si>
  <si>
    <t>（１）責任者の所属部署・職名・氏名</t>
    <phoneticPr fontId="2"/>
  </si>
  <si>
    <t>（２）担当者の所属部署・職名・氏名</t>
    <phoneticPr fontId="2"/>
  </si>
  <si>
    <t>（３）連絡先（電話番号・Eメールアドレス）</t>
    <phoneticPr fontId="2"/>
  </si>
  <si>
    <t>課長</t>
    <rPh sb="0" eb="2">
      <t>カチョウ</t>
    </rPh>
    <phoneticPr fontId="2"/>
  </si>
  <si>
    <t>054-252-9023</t>
    <phoneticPr fontId="2"/>
  </si>
  <si>
    <t>kankyou@siz-kankyou.or.jp</t>
    <phoneticPr fontId="2"/>
  </si>
  <si>
    <t>※全てのシートについて、色のついたセルのみご記入ください。</t>
    <rPh sb="1" eb="2">
      <t>スベ</t>
    </rPh>
    <rPh sb="12" eb="13">
      <t>イロ</t>
    </rPh>
    <rPh sb="22" eb="24">
      <t>キニュウ</t>
    </rPh>
    <phoneticPr fontId="2"/>
  </si>
  <si>
    <t>静岡県静岡市●●●</t>
    <rPh sb="0" eb="3">
      <t>シズオカケン</t>
    </rPh>
    <rPh sb="3" eb="6">
      <t>シズオカシ</t>
    </rPh>
    <phoneticPr fontId="2"/>
  </si>
  <si>
    <t>都道府県から記載</t>
    <rPh sb="0" eb="4">
      <t>トドウフケン</t>
    </rPh>
    <rPh sb="6" eb="8">
      <t>キサイ</t>
    </rPh>
    <phoneticPr fontId="2"/>
  </si>
  <si>
    <t>科学治郎</t>
    <rPh sb="0" eb="2">
      <t>カガク</t>
    </rPh>
    <rPh sb="2" eb="4">
      <t>ジロウ</t>
    </rPh>
    <phoneticPr fontId="2"/>
  </si>
  <si>
    <t>部長</t>
    <rPh sb="0" eb="2">
      <t>ブチョウ</t>
    </rPh>
    <phoneticPr fontId="2"/>
  </si>
  <si>
    <t>420-0853</t>
    <phoneticPr fontId="2"/>
  </si>
  <si>
    <t>054-652-0667</t>
    <phoneticPr fontId="2"/>
  </si>
  <si>
    <t>科学三郎</t>
    <rPh sb="0" eb="2">
      <t>カガク</t>
    </rPh>
    <rPh sb="2" eb="4">
      <t>サブロウ</t>
    </rPh>
    <phoneticPr fontId="2"/>
  </si>
  <si>
    <t>総務部</t>
    <rPh sb="0" eb="3">
      <t>ソウムブ</t>
    </rPh>
    <phoneticPr fontId="2"/>
  </si>
  <si>
    <t>054-353-9999</t>
    <phoneticPr fontId="2"/>
  </si>
  <si>
    <t>科学四郎</t>
    <rPh sb="0" eb="2">
      <t>カガク</t>
    </rPh>
    <rPh sb="2" eb="4">
      <t>シロウ</t>
    </rPh>
    <phoneticPr fontId="2"/>
  </si>
  <si>
    <t>会長　平井　一之　殿</t>
    <rPh sb="3" eb="5">
      <t>ヒライ</t>
    </rPh>
    <rPh sb="6" eb="8">
      <t>カズユキ</t>
    </rPh>
    <phoneticPr fontId="2"/>
  </si>
  <si>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2"/>
  </si>
  <si>
    <r>
      <rPr>
        <sz val="11"/>
        <color theme="1"/>
        <rFont val="Segoe UI Symbol"/>
        <family val="2"/>
      </rPr>
      <t>☑</t>
    </r>
    <r>
      <rPr>
        <sz val="11"/>
        <color theme="1"/>
        <rFont val="游ゴシック"/>
        <family val="2"/>
        <charset val="128"/>
        <scheme val="minor"/>
      </rPr>
      <t>クーリングシェルターの普及に向けた高効率空調導入支援事業</t>
    </r>
    <phoneticPr fontId="2"/>
  </si>
  <si>
    <t>※導入する高効率設備のメンテナンス方法・体制と故障により損傷した場合の対応を記入してください。</t>
    <rPh sb="1" eb="3">
      <t>ドウニュウ</t>
    </rPh>
    <rPh sb="5" eb="8">
      <t>コウコウリツ</t>
    </rPh>
    <rPh sb="8" eb="10">
      <t>セツビ</t>
    </rPh>
    <rPh sb="17" eb="19">
      <t>ホウホウ</t>
    </rPh>
    <rPh sb="20" eb="22">
      <t>タイセイ</t>
    </rPh>
    <rPh sb="23" eb="25">
      <t>コショウ</t>
    </rPh>
    <rPh sb="28" eb="30">
      <t>ソンショウ</t>
    </rPh>
    <rPh sb="32" eb="34">
      <t>バアイ</t>
    </rPh>
    <rPh sb="35" eb="37">
      <t>タイオウ</t>
    </rPh>
    <rPh sb="38" eb="40">
      <t>キニュウ</t>
    </rPh>
    <phoneticPr fontId="2"/>
  </si>
  <si>
    <t>※高効率設備導入事業を実施する事業者、リース会社等との連携体制及び役割分担を記入してください。</t>
    <rPh sb="1" eb="4">
      <t>コウコウリツ</t>
    </rPh>
    <rPh sb="4" eb="6">
      <t>セツビ</t>
    </rPh>
    <rPh sb="6" eb="8">
      <t>ドウニュウ</t>
    </rPh>
    <rPh sb="8" eb="10">
      <t>ジギョウ</t>
    </rPh>
    <rPh sb="11" eb="13">
      <t>ジッシ</t>
    </rPh>
    <rPh sb="15" eb="18">
      <t>ジギョウシャ</t>
    </rPh>
    <rPh sb="22" eb="25">
      <t>ガイシャナド</t>
    </rPh>
    <rPh sb="27" eb="29">
      <t>レンケイ</t>
    </rPh>
    <rPh sb="29" eb="31">
      <t>タイセイ</t>
    </rPh>
    <rPh sb="31" eb="32">
      <t>オヨ</t>
    </rPh>
    <rPh sb="33" eb="35">
      <t>ヤクワリ</t>
    </rPh>
    <rPh sb="35" eb="37">
      <t>ブンタン</t>
    </rPh>
    <rPh sb="38" eb="40">
      <t>キニュウ</t>
    </rPh>
    <phoneticPr fontId="2"/>
  </si>
  <si>
    <t>指定暑熱避難施設の指定</t>
    <phoneticPr fontId="2"/>
  </si>
  <si>
    <t>補助金申請額(円)</t>
    <rPh sb="0" eb="3">
      <t>ホジョキン</t>
    </rPh>
    <rPh sb="3" eb="5">
      <t>シンセイ</t>
    </rPh>
    <rPh sb="5" eb="6">
      <t>ガク</t>
    </rPh>
    <rPh sb="7" eb="8">
      <t>エン</t>
    </rPh>
    <phoneticPr fontId="4"/>
  </si>
  <si>
    <t>自己資金(円)</t>
    <rPh sb="0" eb="2">
      <t>ジコ</t>
    </rPh>
    <rPh sb="2" eb="4">
      <t>シキン</t>
    </rPh>
    <rPh sb="5" eb="6">
      <t>エン</t>
    </rPh>
    <phoneticPr fontId="4"/>
  </si>
  <si>
    <t>借入金(円)</t>
    <phoneticPr fontId="4"/>
  </si>
  <si>
    <t>借入先金融機関名</t>
    <phoneticPr fontId="4"/>
  </si>
  <si>
    <t xml:space="preserve">抵当権の設定 </t>
    <phoneticPr fontId="4"/>
  </si>
  <si>
    <t>合計（総事業費）</t>
    <rPh sb="0" eb="2">
      <t>ゴウケイ</t>
    </rPh>
    <rPh sb="3" eb="7">
      <t>ソウジギョウヒ</t>
    </rPh>
    <phoneticPr fontId="4"/>
  </si>
  <si>
    <t>クーリングシェルターの普及に向けた高効率空調導入支援事業</t>
    <phoneticPr fontId="2"/>
  </si>
  <si>
    <t>2-1 設備・工事の実施内容（補助対象）</t>
    <rPh sb="4" eb="6">
      <t>セツビ</t>
    </rPh>
    <rPh sb="7" eb="9">
      <t>コウジ</t>
    </rPh>
    <rPh sb="10" eb="12">
      <t>ジッシ</t>
    </rPh>
    <rPh sb="12" eb="14">
      <t>ナイヨウ</t>
    </rPh>
    <rPh sb="15" eb="19">
      <t>ホジョタイショウ</t>
    </rPh>
    <phoneticPr fontId="4"/>
  </si>
  <si>
    <t>2-2 設備・工事の実施内容（補助対象外）</t>
    <rPh sb="4" eb="6">
      <t>セツビ</t>
    </rPh>
    <rPh sb="7" eb="9">
      <t>コウジ</t>
    </rPh>
    <rPh sb="10" eb="12">
      <t>ジッシ</t>
    </rPh>
    <rPh sb="12" eb="14">
      <t>ナイヨウ</t>
    </rPh>
    <rPh sb="15" eb="17">
      <t>ホジョ</t>
    </rPh>
    <rPh sb="17" eb="19">
      <t>タイショウ</t>
    </rPh>
    <rPh sb="19" eb="20">
      <t>ガイ</t>
    </rPh>
    <phoneticPr fontId="4"/>
  </si>
  <si>
    <t>2-3 設備・工事の発注</t>
    <rPh sb="4" eb="6">
      <t>セツビ</t>
    </rPh>
    <rPh sb="7" eb="9">
      <t>コウジ</t>
    </rPh>
    <rPh sb="10" eb="12">
      <t>ハッチュウ</t>
    </rPh>
    <phoneticPr fontId="4"/>
  </si>
  <si>
    <t>2-4 設備の管理体制</t>
    <phoneticPr fontId="4"/>
  </si>
  <si>
    <t>2-5 設備・工事に関する実施体制</t>
    <phoneticPr fontId="4"/>
  </si>
  <si>
    <t>3 事業の効果</t>
    <rPh sb="5" eb="7">
      <t>コウカ</t>
    </rPh>
    <phoneticPr fontId="4"/>
  </si>
  <si>
    <t>＊　高効率設備導入補助事業に要する経費を支払うための資金の調達計画及び調達方法を記入してください。</t>
    <phoneticPr fontId="2"/>
  </si>
  <si>
    <t>＊　抵当権の設定は根抵当権も含みます</t>
    <rPh sb="2" eb="5">
      <t>テイトウケン</t>
    </rPh>
    <rPh sb="6" eb="8">
      <t>セッテイ</t>
    </rPh>
    <rPh sb="9" eb="13">
      <t>ネテイトウケン</t>
    </rPh>
    <rPh sb="14" eb="15">
      <t>フク</t>
    </rPh>
    <phoneticPr fontId="1"/>
  </si>
  <si>
    <t>金額(円)</t>
    <phoneticPr fontId="2"/>
  </si>
  <si>
    <t>4 資金計画</t>
    <rPh sb="2" eb="4">
      <t>シキン</t>
    </rPh>
    <rPh sb="4" eb="6">
      <t>ケイカク</t>
    </rPh>
    <phoneticPr fontId="1"/>
  </si>
  <si>
    <t>5 事業の実施体制</t>
    <rPh sb="2" eb="4">
      <t>ジギョウ</t>
    </rPh>
    <rPh sb="5" eb="7">
      <t>ジッシ</t>
    </rPh>
    <rPh sb="7" eb="9">
      <t>タイセイ</t>
    </rPh>
    <phoneticPr fontId="4"/>
  </si>
  <si>
    <t>6 補助対象設備・工事等の発注先</t>
    <phoneticPr fontId="4"/>
  </si>
  <si>
    <t>共同事業者
※共同事業者は経費一覧及び内訳の別添を同様に作成し、添付すること</t>
    <rPh sb="0" eb="2">
      <t>キョウドウ</t>
    </rPh>
    <rPh sb="2" eb="4">
      <t>ジギョウ</t>
    </rPh>
    <rPh sb="4" eb="5">
      <t>シャ</t>
    </rPh>
    <rPh sb="7" eb="9">
      <t>キョウドウ</t>
    </rPh>
    <rPh sb="9" eb="12">
      <t>ジギョウシャ</t>
    </rPh>
    <rPh sb="13" eb="15">
      <t>ケイヒ</t>
    </rPh>
    <rPh sb="15" eb="17">
      <t>イチラン</t>
    </rPh>
    <rPh sb="17" eb="18">
      <t>オヨ</t>
    </rPh>
    <rPh sb="19" eb="21">
      <t>ウチワケ</t>
    </rPh>
    <rPh sb="22" eb="24">
      <t>ベッテン</t>
    </rPh>
    <rPh sb="25" eb="27">
      <t>ドウヨウ</t>
    </rPh>
    <rPh sb="28" eb="30">
      <t>サクセイ</t>
    </rPh>
    <rPh sb="32" eb="34">
      <t>テンプ</t>
    </rPh>
    <phoneticPr fontId="4"/>
  </si>
  <si>
    <t>選択してください</t>
  </si>
  <si>
    <t>7-1 他の補助金との関係</t>
    <rPh sb="4" eb="5">
      <t>ホカ</t>
    </rPh>
    <rPh sb="6" eb="8">
      <t>ホジョ</t>
    </rPh>
    <rPh sb="8" eb="9">
      <t>キン</t>
    </rPh>
    <rPh sb="11" eb="13">
      <t>カンケイ</t>
    </rPh>
    <phoneticPr fontId="4"/>
  </si>
  <si>
    <t>7-2 許認可、権利関係等事業実施の前提となる事項及び実施上問題となる事項</t>
    <rPh sb="4" eb="7">
      <t>キョニンカ</t>
    </rPh>
    <rPh sb="8" eb="10">
      <t>ケンリ</t>
    </rPh>
    <rPh sb="10" eb="12">
      <t>カンケイ</t>
    </rPh>
    <rPh sb="12" eb="13">
      <t>トウ</t>
    </rPh>
    <rPh sb="13" eb="15">
      <t>ジギョウ</t>
    </rPh>
    <rPh sb="15" eb="17">
      <t>ジッシ</t>
    </rPh>
    <rPh sb="18" eb="20">
      <t>ゼンテイ</t>
    </rPh>
    <rPh sb="23" eb="25">
      <t>ジコウ</t>
    </rPh>
    <rPh sb="25" eb="26">
      <t>オヨ</t>
    </rPh>
    <rPh sb="27" eb="29">
      <t>ジッシ</t>
    </rPh>
    <rPh sb="29" eb="30">
      <t>ウエ</t>
    </rPh>
    <rPh sb="30" eb="32">
      <t>モンダイ</t>
    </rPh>
    <rPh sb="35" eb="37">
      <t>ジコウ</t>
    </rPh>
    <phoneticPr fontId="4"/>
  </si>
  <si>
    <t>7 事業実施に関連する事項</t>
    <rPh sb="2" eb="4">
      <t>ジギョウ</t>
    </rPh>
    <rPh sb="4" eb="6">
      <t>ジッシ</t>
    </rPh>
    <rPh sb="7" eb="9">
      <t>カンレン</t>
    </rPh>
    <rPh sb="11" eb="13">
      <t>ジコウ</t>
    </rPh>
    <phoneticPr fontId="4"/>
  </si>
  <si>
    <t>8 設備の保守計画</t>
    <rPh sb="2" eb="4">
      <t>セツビ</t>
    </rPh>
    <rPh sb="5" eb="7">
      <t>ホシュ</t>
    </rPh>
    <rPh sb="7" eb="9">
      <t>ケイカク</t>
    </rPh>
    <phoneticPr fontId="4"/>
  </si>
  <si>
    <t>9 事業実施スケジュール</t>
    <rPh sb="2" eb="4">
      <t>ジギョウ</t>
    </rPh>
    <rPh sb="4" eb="6">
      <t>ジッシ</t>
    </rPh>
    <phoneticPr fontId="4"/>
  </si>
  <si>
    <t>注１　本計画書に、以下の資料等を添付する。					
・改修前後の設備のシステム図・配置図・仕様書・平面図・単線結線図等、記入内容の根拠資料等 										
・工程表 
注２　記入欄が少ない場合は、本様式を引き伸ばして使用する。</t>
    <phoneticPr fontId="2"/>
  </si>
  <si>
    <t>(7)×1/3</t>
    <phoneticPr fontId="2"/>
  </si>
  <si>
    <t>灯油</t>
    <rPh sb="0" eb="2">
      <t>トウユ</t>
    </rPh>
    <phoneticPr fontId="2"/>
  </si>
  <si>
    <t>L</t>
    <phoneticPr fontId="4"/>
  </si>
  <si>
    <t>kgCO2/L</t>
  </si>
  <si>
    <t>電気</t>
    <rPh sb="0" eb="2">
      <t>デンキ</t>
    </rPh>
    <phoneticPr fontId="2"/>
  </si>
  <si>
    <t>KWh</t>
    <phoneticPr fontId="2"/>
  </si>
  <si>
    <t>kgCO2/kWh</t>
  </si>
  <si>
    <t>石炭</t>
    <rPh sb="0" eb="2">
      <t>セキタン</t>
    </rPh>
    <phoneticPr fontId="21"/>
  </si>
  <si>
    <t>kg</t>
    <phoneticPr fontId="4"/>
  </si>
  <si>
    <t>kgCO2/kg</t>
  </si>
  <si>
    <t>軽油</t>
    <rPh sb="0" eb="2">
      <t>ケイユ</t>
    </rPh>
    <phoneticPr fontId="2"/>
  </si>
  <si>
    <t>L</t>
  </si>
  <si>
    <t>ガソリン</t>
  </si>
  <si>
    <t>ガス（都市）</t>
    <rPh sb="3" eb="5">
      <t>トシ</t>
    </rPh>
    <phoneticPr fontId="2"/>
  </si>
  <si>
    <t>Nm3</t>
    <phoneticPr fontId="2"/>
  </si>
  <si>
    <t>kgCO2/Nm3</t>
  </si>
  <si>
    <t>LPG（体積ベース）</t>
    <rPh sb="4" eb="6">
      <t>タイセキ</t>
    </rPh>
    <phoneticPr fontId="2"/>
  </si>
  <si>
    <r>
      <t>m</t>
    </r>
    <r>
      <rPr>
        <vertAlign val="superscript"/>
        <sz val="10"/>
        <color indexed="8"/>
        <rFont val="ＭＳ ゴシック"/>
        <family val="3"/>
        <charset val="128"/>
      </rPr>
      <t>3</t>
    </r>
    <phoneticPr fontId="4"/>
  </si>
  <si>
    <t>kgCO2/m3</t>
  </si>
  <si>
    <t>LPG（重量ベース）</t>
    <rPh sb="4" eb="6">
      <t>ジュウリョウ</t>
    </rPh>
    <phoneticPr fontId="2"/>
  </si>
  <si>
    <t>LNG</t>
  </si>
  <si>
    <t>C重油</t>
    <rPh sb="1" eb="3">
      <t>ジュウユ</t>
    </rPh>
    <phoneticPr fontId="2"/>
  </si>
  <si>
    <t>A重油</t>
    <rPh sb="1" eb="3">
      <t>ジュウユ</t>
    </rPh>
    <phoneticPr fontId="2"/>
  </si>
  <si>
    <t>単位２</t>
    <rPh sb="0" eb="2">
      <t>タンイ</t>
    </rPh>
    <phoneticPr fontId="2"/>
  </si>
  <si>
    <t>単位１</t>
    <rPh sb="0" eb="2">
      <t>タンイ</t>
    </rPh>
    <phoneticPr fontId="2"/>
  </si>
  <si>
    <t>数値</t>
    <rPh sb="0" eb="2">
      <t>スウチ</t>
    </rPh>
    <phoneticPr fontId="2"/>
  </si>
  <si>
    <t>種別</t>
    <rPh sb="0" eb="2">
      <t>シュベツ</t>
    </rPh>
    <phoneticPr fontId="2"/>
  </si>
  <si>
    <t>※各設備ごとの計算シートを添付してください
※燃料の転換を行う場合、使用エネルギーの種別の欄に「重油／都市ガス」のように記入し、それぞれの排出係数等を使用してCO2排出量を計算してください。</t>
    <rPh sb="1" eb="4">
      <t>カクセツビ</t>
    </rPh>
    <rPh sb="7" eb="9">
      <t>ケイサン</t>
    </rPh>
    <rPh sb="13" eb="15">
      <t>テンプ</t>
    </rPh>
    <phoneticPr fontId="2"/>
  </si>
  <si>
    <t>算入CO2削減量
（kgCO2）</t>
    <rPh sb="0" eb="2">
      <t>サンニュウ</t>
    </rPh>
    <rPh sb="5" eb="7">
      <t>サクゲン</t>
    </rPh>
    <rPh sb="7" eb="8">
      <t>リョウ</t>
    </rPh>
    <phoneticPr fontId="2"/>
  </si>
  <si>
    <t>削減算入年数（年）</t>
    <rPh sb="0" eb="2">
      <t>サクゲン</t>
    </rPh>
    <rPh sb="2" eb="4">
      <t>サンニュウ</t>
    </rPh>
    <rPh sb="4" eb="6">
      <t>ネンスウ</t>
    </rPh>
    <phoneticPr fontId="2"/>
  </si>
  <si>
    <t>耐用年数
（年）</t>
    <rPh sb="0" eb="4">
      <t>タイヨウネンスウ</t>
    </rPh>
    <rPh sb="6" eb="7">
      <t>ネン</t>
    </rPh>
    <phoneticPr fontId="2"/>
  </si>
  <si>
    <t>年間CO2削減量（kgCO2/年）</t>
    <phoneticPr fontId="2"/>
  </si>
  <si>
    <t>CO2排出量換算計数</t>
    <phoneticPr fontId="2"/>
  </si>
  <si>
    <t>年間発電量
(kWh/年)</t>
    <rPh sb="0" eb="2">
      <t>ネンカン</t>
    </rPh>
    <rPh sb="2" eb="5">
      <t>ハツデンリョウ</t>
    </rPh>
    <rPh sb="11" eb="12">
      <t>ネン</t>
    </rPh>
    <phoneticPr fontId="2"/>
  </si>
  <si>
    <t>設備容量（kW）</t>
    <rPh sb="0" eb="2">
      <t>セツビ</t>
    </rPh>
    <rPh sb="2" eb="4">
      <t>ヨウリョウ</t>
    </rPh>
    <phoneticPr fontId="2"/>
  </si>
  <si>
    <t>３．太陽光発電導入によるCO2削減量</t>
    <rPh sb="2" eb="5">
      <t>タイヨウコウ</t>
    </rPh>
    <rPh sb="5" eb="7">
      <t>ハツデン</t>
    </rPh>
    <rPh sb="7" eb="9">
      <t>ドウニュウ</t>
    </rPh>
    <rPh sb="15" eb="18">
      <t>サクゲンリョウ</t>
    </rPh>
    <phoneticPr fontId="2"/>
  </si>
  <si>
    <t>計</t>
    <rPh sb="0" eb="1">
      <t>ケイ</t>
    </rPh>
    <phoneticPr fontId="2"/>
  </si>
  <si>
    <t>空調設備</t>
  </si>
  <si>
    <t>①-②</t>
    <phoneticPr fontId="2"/>
  </si>
  <si>
    <t>②改修後</t>
    <rPh sb="1" eb="4">
      <t>カイシュウゴ</t>
    </rPh>
    <phoneticPr fontId="2"/>
  </si>
  <si>
    <t>①改修前</t>
    <rPh sb="1" eb="4">
      <t>カイシュウマエ</t>
    </rPh>
    <phoneticPr fontId="2"/>
  </si>
  <si>
    <t>CO2排出量換算計数</t>
    <rPh sb="3" eb="5">
      <t>ハイシュツ</t>
    </rPh>
    <rPh sb="5" eb="6">
      <t>リョウ</t>
    </rPh>
    <rPh sb="6" eb="8">
      <t>カンサン</t>
    </rPh>
    <rPh sb="8" eb="10">
      <t>ケイスウ</t>
    </rPh>
    <phoneticPr fontId="2"/>
  </si>
  <si>
    <t>使用エネルギー量</t>
    <rPh sb="0" eb="2">
      <t>シヨウ</t>
    </rPh>
    <rPh sb="7" eb="8">
      <t>リョウ</t>
    </rPh>
    <phoneticPr fontId="2"/>
  </si>
  <si>
    <t>使用エネルギーの種別</t>
    <rPh sb="0" eb="2">
      <t>シヨウ</t>
    </rPh>
    <rPh sb="8" eb="10">
      <t>シュベツ</t>
    </rPh>
    <phoneticPr fontId="2"/>
  </si>
  <si>
    <t>設備名</t>
    <rPh sb="0" eb="2">
      <t>セツビ</t>
    </rPh>
    <rPh sb="2" eb="3">
      <t>メイ</t>
    </rPh>
    <phoneticPr fontId="2"/>
  </si>
  <si>
    <t>CO2排出量換算係数</t>
    <rPh sb="3" eb="5">
      <t>ハイシュツ</t>
    </rPh>
    <rPh sb="5" eb="6">
      <t>リョウ</t>
    </rPh>
    <rPh sb="6" eb="7">
      <t>カン</t>
    </rPh>
    <rPh sb="8" eb="10">
      <t>ケイスウ</t>
    </rPh>
    <phoneticPr fontId="2"/>
  </si>
  <si>
    <t>設備用途別</t>
    <rPh sb="0" eb="2">
      <t>セツビ</t>
    </rPh>
    <rPh sb="2" eb="4">
      <t>ヨウト</t>
    </rPh>
    <rPh sb="4" eb="5">
      <t>ベツ</t>
    </rPh>
    <phoneticPr fontId="2"/>
  </si>
  <si>
    <t>算入CO2削減量
（kgCO2）</t>
    <rPh sb="0" eb="2">
      <t>サンニュウ</t>
    </rPh>
    <rPh sb="5" eb="8">
      <t>サクゲンリョウ</t>
    </rPh>
    <phoneticPr fontId="2"/>
  </si>
  <si>
    <t>削減
算入年数
（年）</t>
    <rPh sb="0" eb="2">
      <t>サクゲン</t>
    </rPh>
    <rPh sb="3" eb="5">
      <t>サンニュウ</t>
    </rPh>
    <rPh sb="5" eb="7">
      <t>ネンスウ</t>
    </rPh>
    <phoneticPr fontId="2"/>
  </si>
  <si>
    <t>年間CO2削減量（kgCO2/年）</t>
    <rPh sb="0" eb="2">
      <t>ネンカン</t>
    </rPh>
    <rPh sb="5" eb="7">
      <t>サクゲン</t>
    </rPh>
    <rPh sb="7" eb="8">
      <t>リョウ</t>
    </rPh>
    <rPh sb="15" eb="16">
      <t>ネン</t>
    </rPh>
    <phoneticPr fontId="2"/>
  </si>
  <si>
    <t>年間CO2排出量
（kgCO2/年）</t>
    <rPh sb="0" eb="2">
      <t>ネンカン</t>
    </rPh>
    <rPh sb="5" eb="8">
      <t>ハイシュツリョウ</t>
    </rPh>
    <phoneticPr fontId="2"/>
  </si>
  <si>
    <t>改修後</t>
    <rPh sb="0" eb="2">
      <t>カイシュウ</t>
    </rPh>
    <rPh sb="2" eb="3">
      <t>ゴ</t>
    </rPh>
    <phoneticPr fontId="2"/>
  </si>
  <si>
    <t>改修前</t>
    <rPh sb="0" eb="2">
      <t>カイシュウ</t>
    </rPh>
    <rPh sb="2" eb="3">
      <t>マエ</t>
    </rPh>
    <phoneticPr fontId="2"/>
  </si>
  <si>
    <t>合計</t>
    <rPh sb="0" eb="2">
      <t>ゴウケイ</t>
    </rPh>
    <phoneticPr fontId="2"/>
  </si>
  <si>
    <t>-</t>
    <phoneticPr fontId="2"/>
  </si>
  <si>
    <t>３太陽光発電導入によるCO2削減量</t>
    <phoneticPr fontId="2"/>
  </si>
  <si>
    <t>２既存設備改修に伴うCO2削減量</t>
    <phoneticPr fontId="2"/>
  </si>
  <si>
    <t>総CO2量</t>
    <phoneticPr fontId="2"/>
  </si>
  <si>
    <t>合計</t>
    <phoneticPr fontId="2"/>
  </si>
  <si>
    <t>1 事業概要</t>
    <rPh sb="4" eb="6">
      <t>ガイヨウ</t>
    </rPh>
    <phoneticPr fontId="2"/>
  </si>
  <si>
    <t>1-1 事業内容</t>
    <rPh sb="4" eb="6">
      <t>ジギョウ</t>
    </rPh>
    <rPh sb="6" eb="8">
      <t>ナイヨウ</t>
    </rPh>
    <phoneticPr fontId="2"/>
  </si>
  <si>
    <t>自治体との調整状況</t>
    <rPh sb="0" eb="3">
      <t>ジチタイ</t>
    </rPh>
    <rPh sb="5" eb="7">
      <t>チョウセイ</t>
    </rPh>
    <rPh sb="7" eb="9">
      <t>ジョウキョウ</t>
    </rPh>
    <phoneticPr fontId="2"/>
  </si>
  <si>
    <t>1-2 指定暑熱避難施設に関する事項</t>
    <rPh sb="4" eb="6">
      <t>シテイ</t>
    </rPh>
    <rPh sb="6" eb="8">
      <t>ショネツ</t>
    </rPh>
    <rPh sb="8" eb="10">
      <t>ヒナン</t>
    </rPh>
    <rPh sb="10" eb="12">
      <t>シセツ</t>
    </rPh>
    <rPh sb="13" eb="14">
      <t>カン</t>
    </rPh>
    <rPh sb="16" eb="18">
      <t>ジコウ</t>
    </rPh>
    <phoneticPr fontId="2"/>
  </si>
  <si>
    <t>事業の実施場所
（指定暑熱避難施設）</t>
    <rPh sb="0" eb="2">
      <t>ジギョウ</t>
    </rPh>
    <rPh sb="3" eb="7">
      <t>ジッシバショ</t>
    </rPh>
    <phoneticPr fontId="2"/>
  </si>
  <si>
    <t>名称</t>
    <rPh sb="0" eb="2">
      <t>メイショウ</t>
    </rPh>
    <phoneticPr fontId="2"/>
  </si>
  <si>
    <t>開放可能日</t>
    <rPh sb="0" eb="2">
      <t>カイホウ</t>
    </rPh>
    <rPh sb="2" eb="4">
      <t>カノウ</t>
    </rPh>
    <rPh sb="4" eb="5">
      <t>ビ</t>
    </rPh>
    <phoneticPr fontId="2"/>
  </si>
  <si>
    <t>時間帯</t>
    <rPh sb="0" eb="3">
      <t>ジカンタイ</t>
    </rPh>
    <phoneticPr fontId="2"/>
  </si>
  <si>
    <t>通常時の使用用途</t>
    <rPh sb="0" eb="3">
      <t>ツウジョウジ</t>
    </rPh>
    <rPh sb="4" eb="8">
      <t>シヨウヨウト</t>
    </rPh>
    <phoneticPr fontId="2"/>
  </si>
  <si>
    <t>管理主体</t>
    <rPh sb="0" eb="4">
      <t>カンリシュタイ</t>
    </rPh>
    <phoneticPr fontId="2"/>
  </si>
  <si>
    <t>運用体制</t>
    <rPh sb="0" eb="2">
      <t>ウンヨウ</t>
    </rPh>
    <rPh sb="2" eb="4">
      <t>タイセイ</t>
    </rPh>
    <phoneticPr fontId="2"/>
  </si>
  <si>
    <t>運用時の対応</t>
    <rPh sb="0" eb="3">
      <t>ウンヨウジ</t>
    </rPh>
    <rPh sb="4" eb="6">
      <t>タイオウ</t>
    </rPh>
    <phoneticPr fontId="2"/>
  </si>
  <si>
    <t>情報発信・周知方法</t>
    <rPh sb="0" eb="2">
      <t>ジョウホウ</t>
    </rPh>
    <rPh sb="2" eb="4">
      <t>ハッシン</t>
    </rPh>
    <rPh sb="5" eb="9">
      <t>シュウチホウホウ</t>
    </rPh>
    <phoneticPr fontId="2"/>
  </si>
  <si>
    <t>※補助対象に関しての具体的な導入の概要を記載してください。</t>
    <rPh sb="1" eb="5">
      <t>ホジョタイショウ</t>
    </rPh>
    <rPh sb="6" eb="7">
      <t>カン</t>
    </rPh>
    <rPh sb="10" eb="13">
      <t>グタイテキ</t>
    </rPh>
    <rPh sb="14" eb="16">
      <t>ドウニュウ</t>
    </rPh>
    <rPh sb="17" eb="19">
      <t>ガイヨウ</t>
    </rPh>
    <rPh sb="20" eb="22">
      <t>キサイ</t>
    </rPh>
    <phoneticPr fontId="2"/>
  </si>
  <si>
    <t>2 事業（設備導入等）の概要</t>
    <rPh sb="5" eb="7">
      <t>セツビ</t>
    </rPh>
    <rPh sb="7" eb="9">
      <t>ドウニュウ</t>
    </rPh>
    <rPh sb="9" eb="10">
      <t>トウ</t>
    </rPh>
    <phoneticPr fontId="4"/>
  </si>
  <si>
    <t>※工事業者等に発注するに際して、周知期間や選定方法等を記入してください。</t>
    <phoneticPr fontId="2"/>
  </si>
  <si>
    <t xml:space="preserve">※実施する事業の内容を記載してください。
</t>
    <rPh sb="1" eb="3">
      <t>ジッシ</t>
    </rPh>
    <rPh sb="5" eb="7">
      <t>ジギョウ</t>
    </rPh>
    <rPh sb="8" eb="10">
      <t>ナイヨウ</t>
    </rPh>
    <rPh sb="11" eb="13">
      <t>キサイ</t>
    </rPh>
    <phoneticPr fontId="2"/>
  </si>
  <si>
    <t xml:space="preserve">※指定暑熱避難施設の管理者
</t>
    <phoneticPr fontId="2"/>
  </si>
  <si>
    <t xml:space="preserve">※指定暑熱避難施設として利用する際の運用体制を記載
</t>
    <rPh sb="12" eb="14">
      <t>リヨウ</t>
    </rPh>
    <rPh sb="16" eb="17">
      <t>サイ</t>
    </rPh>
    <rPh sb="18" eb="22">
      <t>ウンヨウタイセイ</t>
    </rPh>
    <rPh sb="23" eb="25">
      <t>キサイ</t>
    </rPh>
    <phoneticPr fontId="2"/>
  </si>
  <si>
    <r>
      <t xml:space="preserve">CO2削減量 </t>
    </r>
    <r>
      <rPr>
        <sz val="10"/>
        <color rgb="FFFF0000"/>
        <rFont val="ＭＳ 明朝"/>
        <family val="1"/>
        <charset val="128"/>
      </rPr>
      <t>※「別紙　CO2排出量集計表」より転記されます</t>
    </r>
    <rPh sb="3" eb="6">
      <t>サクゲンリョウ</t>
    </rPh>
    <rPh sb="9" eb="11">
      <t>ベッシ</t>
    </rPh>
    <rPh sb="24" eb="26">
      <t>テンキ</t>
    </rPh>
    <phoneticPr fontId="2"/>
  </si>
  <si>
    <t>別紙　CO2排出量集計表</t>
    <rPh sb="0" eb="2">
      <t>ベッシ</t>
    </rPh>
    <rPh sb="6" eb="9">
      <t>ハイシュツリョウ</t>
    </rPh>
    <rPh sb="9" eb="12">
      <t>シュウケイヒョウ</t>
    </rPh>
    <phoneticPr fontId="2"/>
  </si>
  <si>
    <t>４グリーン電力証書等</t>
    <phoneticPr fontId="2"/>
  </si>
  <si>
    <t>４グリーン電力証書等</t>
    <rPh sb="5" eb="7">
      <t>デンリョク</t>
    </rPh>
    <rPh sb="7" eb="9">
      <t>ショウショ</t>
    </rPh>
    <rPh sb="9" eb="10">
      <t>トウ</t>
    </rPh>
    <phoneticPr fontId="2"/>
  </si>
  <si>
    <t>事業者名：</t>
    <rPh sb="0" eb="4">
      <t>ジギョウシャメイ</t>
    </rPh>
    <phoneticPr fontId="2"/>
  </si>
  <si>
    <t>発電種別</t>
    <rPh sb="0" eb="4">
      <t>ハツデンシュベツ</t>
    </rPh>
    <phoneticPr fontId="2"/>
  </si>
  <si>
    <t>証書種別</t>
    <rPh sb="0" eb="2">
      <t>ショウショ</t>
    </rPh>
    <rPh sb="2" eb="4">
      <t>シュベツ</t>
    </rPh>
    <phoneticPr fontId="2"/>
  </si>
  <si>
    <t>電力量等</t>
    <rPh sb="0" eb="3">
      <t>デンリョクリョウ</t>
    </rPh>
    <rPh sb="3" eb="4">
      <t>トウ</t>
    </rPh>
    <phoneticPr fontId="2"/>
  </si>
  <si>
    <t xml:space="preserve">※自治体との調整状況（担当部局との議事）
</t>
    <rPh sb="1" eb="4">
      <t>ジチタイ</t>
    </rPh>
    <rPh sb="6" eb="8">
      <t>チョウセイ</t>
    </rPh>
    <rPh sb="8" eb="10">
      <t>ジョウキョウ</t>
    </rPh>
    <rPh sb="11" eb="13">
      <t>タントウ</t>
    </rPh>
    <rPh sb="13" eb="15">
      <t>ブキョク</t>
    </rPh>
    <rPh sb="17" eb="19">
      <t>ギジ</t>
    </rPh>
    <phoneticPr fontId="2"/>
  </si>
  <si>
    <t xml:space="preserve">＊　補助事業の実施体制について、発注先の選定方法に加え、補助事業者内の施工監理や経理等の体制を含め記入してください（別紙添付でも可）
</t>
    <phoneticPr fontId="2"/>
  </si>
  <si>
    <t>＊　他の国の補助金等への応募状況等を記入してください</t>
    <phoneticPr fontId="2"/>
  </si>
  <si>
    <t>＊　補助事業遂行上、許認可、権利関係等関係者間の調整が必要となる事項について記入してください</t>
    <phoneticPr fontId="2"/>
  </si>
  <si>
    <t>＊　導入する設備の保守計画を記入してください</t>
    <phoneticPr fontId="2"/>
  </si>
  <si>
    <t>業務部</t>
    <rPh sb="0" eb="3">
      <t>ギョウムブ</t>
    </rPh>
    <phoneticPr fontId="2"/>
  </si>
  <si>
    <t xml:space="preserve">※設置時・運用時の情報発信や周知の方法を記載、別添
</t>
    <rPh sb="1" eb="4">
      <t>セッチジ</t>
    </rPh>
    <rPh sb="5" eb="8">
      <t>ウンヨウジ</t>
    </rPh>
    <rPh sb="9" eb="13">
      <t>ジョウホウハッシン</t>
    </rPh>
    <rPh sb="14" eb="16">
      <t>シュウチ</t>
    </rPh>
    <rPh sb="17" eb="19">
      <t>ホウホウ</t>
    </rPh>
    <rPh sb="20" eb="22">
      <t>キサイ</t>
    </rPh>
    <rPh sb="23" eb="25">
      <t>ベッテン</t>
    </rPh>
    <phoneticPr fontId="2"/>
  </si>
  <si>
    <t xml:space="preserve">※運用時の休憩のための椅子や飲料水など物品等、救護体制について記載、その他熱中症対策に資する取り組み等
</t>
    <rPh sb="1" eb="4">
      <t>ウンヨウジ</t>
    </rPh>
    <rPh sb="5" eb="7">
      <t>キュウケイ</t>
    </rPh>
    <rPh sb="11" eb="13">
      <t>イス</t>
    </rPh>
    <rPh sb="14" eb="17">
      <t>インリョウスイ</t>
    </rPh>
    <rPh sb="19" eb="21">
      <t>ブッピン</t>
    </rPh>
    <rPh sb="21" eb="22">
      <t>トウ</t>
    </rPh>
    <rPh sb="23" eb="27">
      <t>キュウゴタイセイ</t>
    </rPh>
    <rPh sb="31" eb="33">
      <t>キサイ</t>
    </rPh>
    <rPh sb="36" eb="37">
      <t>タ</t>
    </rPh>
    <rPh sb="37" eb="40">
      <t>ネッチュウショウ</t>
    </rPh>
    <rPh sb="40" eb="42">
      <t>タイサク</t>
    </rPh>
    <rPh sb="43" eb="44">
      <t>シ</t>
    </rPh>
    <rPh sb="46" eb="47">
      <t>ト</t>
    </rPh>
    <rPh sb="48" eb="49">
      <t>ク</t>
    </rPh>
    <rPh sb="50" eb="51">
      <t>トウ</t>
    </rPh>
    <phoneticPr fontId="2"/>
  </si>
  <si>
    <t>購入先</t>
  </si>
  <si>
    <t>対象CO2量</t>
    <rPh sb="0" eb="2">
      <t>タイショウ</t>
    </rPh>
    <rPh sb="5" eb="6">
      <t>リョウ</t>
    </rPh>
    <phoneticPr fontId="2"/>
  </si>
  <si>
    <t>４グリーン電力証書等にてCO2排出量の削減をする場合は下記を記入してください。
　事業完了時までに購入等をしていただきます。</t>
    <rPh sb="15" eb="17">
      <t>ハイシュツ</t>
    </rPh>
    <rPh sb="17" eb="18">
      <t>リョウ</t>
    </rPh>
    <rPh sb="19" eb="21">
      <t>サクゲン</t>
    </rPh>
    <rPh sb="24" eb="26">
      <t>バアイ</t>
    </rPh>
    <rPh sb="27" eb="29">
      <t>カキ</t>
    </rPh>
    <rPh sb="30" eb="32">
      <t>キニュウ</t>
    </rPh>
    <rPh sb="41" eb="43">
      <t>ジギョウ</t>
    </rPh>
    <rPh sb="43" eb="45">
      <t>カンリョウ</t>
    </rPh>
    <rPh sb="45" eb="46">
      <t>ジ</t>
    </rPh>
    <rPh sb="49" eb="51">
      <t>コウニュウ</t>
    </rPh>
    <rPh sb="51" eb="52">
      <t>トウ</t>
    </rPh>
    <phoneticPr fontId="2"/>
  </si>
  <si>
    <t>太陽光発電（　　）</t>
    <rPh sb="0" eb="3">
      <t>タイヨウコウ</t>
    </rPh>
    <rPh sb="3" eb="5">
      <t>ハツデン</t>
    </rPh>
    <phoneticPr fontId="2"/>
  </si>
  <si>
    <t>4月</t>
  </si>
  <si>
    <t>5月</t>
    <rPh sb="1" eb="2">
      <t>ガツ</t>
    </rPh>
    <phoneticPr fontId="32"/>
  </si>
  <si>
    <t>6月</t>
    <rPh sb="1" eb="2">
      <t>ガツ</t>
    </rPh>
    <phoneticPr fontId="32"/>
  </si>
  <si>
    <t>7月</t>
  </si>
  <si>
    <t>8月</t>
  </si>
  <si>
    <t>9月</t>
  </si>
  <si>
    <t>10月</t>
  </si>
  <si>
    <t>11月</t>
  </si>
  <si>
    <t>12月</t>
  </si>
  <si>
    <t>1月</t>
  </si>
  <si>
    <t>2月</t>
  </si>
  <si>
    <t>3月</t>
  </si>
  <si>
    <t>計</t>
    <rPh sb="0" eb="1">
      <t>ケイ</t>
    </rPh>
    <phoneticPr fontId="32"/>
  </si>
  <si>
    <t>エネルギー使用量　一覧</t>
    <rPh sb="5" eb="8">
      <t>シヨウリョウ</t>
    </rPh>
    <rPh sb="9" eb="11">
      <t>イチラン</t>
    </rPh>
    <phoneticPr fontId="2"/>
  </si>
  <si>
    <t>年度</t>
    <rPh sb="0" eb="2">
      <t>ネンド</t>
    </rPh>
    <phoneticPr fontId="2"/>
  </si>
  <si>
    <t>単位</t>
    <rPh sb="0" eb="2">
      <t>タンイ</t>
    </rPh>
    <phoneticPr fontId="2"/>
  </si>
  <si>
    <t>CO2排出量換算係数</t>
    <phoneticPr fontId="2"/>
  </si>
  <si>
    <t>年間二酸化炭素発生量</t>
    <rPh sb="0" eb="2">
      <t>ネンカン</t>
    </rPh>
    <rPh sb="2" eb="7">
      <t>ニサンカタンソ</t>
    </rPh>
    <rPh sb="7" eb="10">
      <t>ハッセイリョウ</t>
    </rPh>
    <phoneticPr fontId="2"/>
  </si>
  <si>
    <t>エネルギー別の使用量がわかる証書を添付すること</t>
    <rPh sb="14" eb="16">
      <t>ショウショ</t>
    </rPh>
    <rPh sb="17" eb="19">
      <t>テンプ</t>
    </rPh>
    <phoneticPr fontId="2"/>
  </si>
  <si>
    <t>法人登記簿記載の職位</t>
    <rPh sb="0" eb="2">
      <t>ホウジン</t>
    </rPh>
    <rPh sb="2" eb="5">
      <t>トウキボ</t>
    </rPh>
    <rPh sb="5" eb="7">
      <t>キサイ</t>
    </rPh>
    <rPh sb="8" eb="10">
      <t>ショクイ</t>
    </rPh>
    <phoneticPr fontId="2"/>
  </si>
  <si>
    <t>代表取締役　科学　太郎</t>
    <rPh sb="0" eb="5">
      <t>ダイヒョウトリシマリヤク</t>
    </rPh>
    <rPh sb="6" eb="8">
      <t>カガク</t>
    </rPh>
    <rPh sb="9" eb="11">
      <t>タロウ</t>
    </rPh>
    <phoneticPr fontId="2"/>
  </si>
  <si>
    <t>空調設備</t>
    <rPh sb="0" eb="2">
      <t>クウチョウ</t>
    </rPh>
    <rPh sb="2" eb="4">
      <t>セツビ</t>
    </rPh>
    <phoneticPr fontId="2"/>
  </si>
  <si>
    <t>空調工事費</t>
    <rPh sb="0" eb="5">
      <t>クウチョウコウジヒ</t>
    </rPh>
    <phoneticPr fontId="2"/>
  </si>
  <si>
    <t>測定機器</t>
    <rPh sb="0" eb="4">
      <t>ソクテイキキ</t>
    </rPh>
    <phoneticPr fontId="2"/>
  </si>
  <si>
    <t>空調設備</t>
    <rPh sb="0" eb="4">
      <t>クウチョウセツビ</t>
    </rPh>
    <phoneticPr fontId="2"/>
  </si>
  <si>
    <t>AAA140BBB</t>
    <phoneticPr fontId="2"/>
  </si>
  <si>
    <t>ルームエアコン</t>
    <phoneticPr fontId="2"/>
  </si>
  <si>
    <t>無し</t>
    <rPh sb="0" eb="1">
      <t>ナ</t>
    </rPh>
    <phoneticPr fontId="2"/>
  </si>
  <si>
    <t>番　　　　　号</t>
    <phoneticPr fontId="2"/>
  </si>
  <si>
    <t>円）</t>
    <phoneticPr fontId="2"/>
  </si>
  <si>
    <t xml:space="preserve">　　（うち消費税及び地方消費税相当額 </t>
    <phoneticPr fontId="2"/>
  </si>
  <si>
    <t>５　補助事業の開始及び完了予定年月日（検収予定日）</t>
    <rPh sb="19" eb="24">
      <t>ケンシュウヨテイビ</t>
    </rPh>
    <phoneticPr fontId="2"/>
  </si>
  <si>
    <t>(kgCO2)</t>
    <phoneticPr fontId="2"/>
  </si>
  <si>
    <t>＊　事業の実施スケジュールを記入する。全工程を含めた実施スケジュールとし、事業内容と照らし合わせ、何をどこまで実施するのかが明らかに分かるように記入してください
＊　検収予定日・支払完了予定日・実績報告提出予定日は必ず記入してください
＊　実施スケジュールは別紙(工程表等）を添付してもよい</t>
    <rPh sb="83" eb="88">
      <t>ケンシュウヨテイビ</t>
    </rPh>
    <phoneticPr fontId="2"/>
  </si>
  <si>
    <t xml:space="preserve">通常時における使用用途及び運用時間を記載してください。
例：会議室として利用、年間使用日数約180日、年間約900時間、外部からの申請による会議等も実施可能な会議室となっている。夏季については、会議室は夜の時間帯のみに使用し、昼間は市民が自由に利用できる涼み所として開放する。
</t>
    <phoneticPr fontId="2"/>
  </si>
  <si>
    <t>水曜日(定休日）を除く毎日</t>
    <rPh sb="0" eb="1">
      <t>スイ</t>
    </rPh>
    <rPh sb="2" eb="3">
      <t>ニチ</t>
    </rPh>
    <rPh sb="4" eb="7">
      <t>テイキュウビ</t>
    </rPh>
    <rPh sb="9" eb="10">
      <t>ノゾ</t>
    </rPh>
    <rPh sb="11" eb="13">
      <t>マイニチ</t>
    </rPh>
    <phoneticPr fontId="2"/>
  </si>
  <si>
    <t>年間CO2量
（kgCO2/年）</t>
    <phoneticPr fontId="2"/>
  </si>
  <si>
    <r>
      <t xml:space="preserve">年間CO2量
</t>
    </r>
    <r>
      <rPr>
        <sz val="9"/>
        <color theme="1"/>
        <rFont val="ＭＳ ゴシック"/>
        <family val="3"/>
        <charset val="128"/>
      </rPr>
      <t>（kgCO2/年）</t>
    </r>
    <phoneticPr fontId="2"/>
  </si>
  <si>
    <t>※2－1で実施する補助対象工事においてCO2排出量が増加分を削減するための、補助対象外となる既存設備の改修、太陽光発電設備の導入工事内容を記載してください。</t>
    <rPh sb="5" eb="7">
      <t>ジッシ</t>
    </rPh>
    <rPh sb="9" eb="13">
      <t>ホジョタイショウ</t>
    </rPh>
    <rPh sb="13" eb="15">
      <t>コウジ</t>
    </rPh>
    <rPh sb="22" eb="25">
      <t>ハイシュツリョウ</t>
    </rPh>
    <rPh sb="26" eb="28">
      <t>ゾウカ</t>
    </rPh>
    <rPh sb="28" eb="29">
      <t>ブン</t>
    </rPh>
    <rPh sb="30" eb="32">
      <t>サクゲン</t>
    </rPh>
    <rPh sb="38" eb="40">
      <t>ホジョ</t>
    </rPh>
    <rPh sb="40" eb="42">
      <t>タイショウ</t>
    </rPh>
    <rPh sb="42" eb="43">
      <t>ガイ</t>
    </rPh>
    <rPh sb="46" eb="48">
      <t>キソン</t>
    </rPh>
    <rPh sb="48" eb="50">
      <t>セツビ</t>
    </rPh>
    <rPh sb="51" eb="53">
      <t>カイシュウ</t>
    </rPh>
    <rPh sb="54" eb="57">
      <t>タイヨウコウ</t>
    </rPh>
    <rPh sb="57" eb="59">
      <t>ハツデン</t>
    </rPh>
    <rPh sb="59" eb="61">
      <t>セツビ</t>
    </rPh>
    <rPh sb="62" eb="64">
      <t>ドウニュウ</t>
    </rPh>
    <rPh sb="64" eb="66">
      <t>コウジ</t>
    </rPh>
    <rPh sb="66" eb="68">
      <t>ナイヨウ</t>
    </rPh>
    <rPh sb="69" eb="71">
      <t>キサイ</t>
    </rPh>
    <phoneticPr fontId="2"/>
  </si>
  <si>
    <t>電話/携帯番号</t>
    <rPh sb="0" eb="2">
      <t>デンワ</t>
    </rPh>
    <rPh sb="3" eb="5">
      <t>ケイタイ</t>
    </rPh>
    <rPh sb="5" eb="7">
      <t>バンゴウ</t>
    </rPh>
    <phoneticPr fontId="4"/>
  </si>
  <si>
    <t>代行申請者</t>
    <rPh sb="0" eb="2">
      <t>ダイコウ</t>
    </rPh>
    <rPh sb="2" eb="5">
      <t>シンセイシャ</t>
    </rPh>
    <phoneticPr fontId="4"/>
  </si>
  <si>
    <t>受入可能人数・対象面積</t>
    <rPh sb="0" eb="2">
      <t>ウケイレ</t>
    </rPh>
    <rPh sb="2" eb="4">
      <t>カノウ</t>
    </rPh>
    <rPh sb="4" eb="6">
      <t>ニンズウ</t>
    </rPh>
    <rPh sb="7" eb="9">
      <t>タイショウ</t>
    </rPh>
    <rPh sb="9" eb="11">
      <t>メンセキ</t>
    </rPh>
    <phoneticPr fontId="2"/>
  </si>
  <si>
    <t>１．クーリングシェルター内の空調改修に伴うCO2排出量</t>
    <rPh sb="12" eb="13">
      <t>ナイ</t>
    </rPh>
    <rPh sb="14" eb="18">
      <t>クウチョウカイシュウ</t>
    </rPh>
    <rPh sb="19" eb="20">
      <t>トモナ</t>
    </rPh>
    <rPh sb="24" eb="27">
      <t>ハイシュツリョウ</t>
    </rPh>
    <phoneticPr fontId="2"/>
  </si>
  <si>
    <t>パッケージエアコン①</t>
    <phoneticPr fontId="2"/>
  </si>
  <si>
    <t>パッケージエアコンＡ</t>
    <phoneticPr fontId="2"/>
  </si>
  <si>
    <t>１ｸｰﾘﾝｸﾞｼｪﾙﾀｰ内の空調改修に伴うCO2排出量</t>
    <rPh sb="12" eb="13">
      <t>ナイ</t>
    </rPh>
    <rPh sb="14" eb="16">
      <t>クウチョウ</t>
    </rPh>
    <rPh sb="16" eb="18">
      <t>カイシュウ</t>
    </rPh>
    <phoneticPr fontId="2"/>
  </si>
  <si>
    <t>１ｸｰﾘﾝｸﾞｼｪﾙﾀｰ内の設備導入に伴うCO2排出量</t>
    <rPh sb="12" eb="13">
      <t>ナイ</t>
    </rPh>
    <rPh sb="14" eb="16">
      <t>セツビ</t>
    </rPh>
    <phoneticPr fontId="2"/>
  </si>
  <si>
    <t>２．既存設備改修（クーリングシェルター以外）に伴うCO2削減量</t>
    <rPh sb="2" eb="4">
      <t>キソン</t>
    </rPh>
    <rPh sb="4" eb="6">
      <t>セツビ</t>
    </rPh>
    <rPh sb="6" eb="8">
      <t>カイシュウ</t>
    </rPh>
    <rPh sb="19" eb="21">
      <t>イガイ</t>
    </rPh>
    <rPh sb="23" eb="24">
      <t>トモナ</t>
    </rPh>
    <rPh sb="28" eb="31">
      <t>サクゲンリョウ</t>
    </rPh>
    <phoneticPr fontId="2"/>
  </si>
  <si>
    <t>パッケージエアコンB</t>
    <phoneticPr fontId="2"/>
  </si>
  <si>
    <t>デコ活応援団への参画</t>
  </si>
  <si>
    <t>デコ活宣言</t>
  </si>
  <si>
    <t>2050年のカーボンニュートラル達成を目標として設定し、野心的な中間目標等を設定している</t>
    <phoneticPr fontId="2"/>
  </si>
  <si>
    <t>デコ活応援団への参画、デコ活宣言の実施</t>
    <phoneticPr fontId="2"/>
  </si>
  <si>
    <t>識別番号</t>
    <rPh sb="0" eb="4">
      <t>シキベツバンゴウ</t>
    </rPh>
    <phoneticPr fontId="2"/>
  </si>
  <si>
    <t>原則2024年度、休業等の影響があって2024年度が特異なデータの場合は平常時の年度</t>
    <rPh sb="0" eb="2">
      <t>ゲンソク</t>
    </rPh>
    <rPh sb="6" eb="8">
      <t>ネンド</t>
    </rPh>
    <rPh sb="9" eb="12">
      <t>キュウギョウトウ</t>
    </rPh>
    <rPh sb="13" eb="15">
      <t>エイキョウ</t>
    </rPh>
    <rPh sb="23" eb="25">
      <t>ネンド</t>
    </rPh>
    <rPh sb="26" eb="28">
      <t>トクイ</t>
    </rPh>
    <rPh sb="33" eb="35">
      <t>バアイ</t>
    </rPh>
    <rPh sb="36" eb="38">
      <t>ヘイジョウ</t>
    </rPh>
    <rPh sb="38" eb="39">
      <t>ジ</t>
    </rPh>
    <rPh sb="40" eb="42">
      <t>ネンド</t>
    </rPh>
    <phoneticPr fontId="2"/>
  </si>
  <si>
    <t>令和６年度二酸化炭素排出抑制対策事業費等補助金（建築物等のZEB化・省CO2化普及加速事業）
交付申請書</t>
    <phoneticPr fontId="2"/>
  </si>
  <si>
    <t>　令和６年度二酸化炭素排出抑制対策事業費等補助金（建築物等のZEB化・省CO2化普及加速事業）交付規程（以下「交付規程」という。）第５条の規定により上記補助金の交付について下記のとおり申請します。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2"/>
  </si>
  <si>
    <t>令和６年度二酸化炭素排出抑制対策事業費等補助金
（建築物等のZEB化・省CO2化普及加速事業）
実施計画書</t>
    <rPh sb="48" eb="50">
      <t>ジッシ</t>
    </rPh>
    <rPh sb="50" eb="53">
      <t>ケイカクショ</t>
    </rPh>
    <phoneticPr fontId="4"/>
  </si>
  <si>
    <t>令和６年度二酸化炭素排出抑制対策事業費等補助金（建築物等のZEB化・省CO2化普及加速事業）クーリングシェルターの普及に向けた高効率空調導入支援事業</t>
    <phoneticPr fontId="2"/>
  </si>
  <si>
    <t>株式会社〇〇〇</t>
    <rPh sb="0" eb="2">
      <t>カブシキ</t>
    </rPh>
    <rPh sb="2" eb="4">
      <t>カイシャ</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</si>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</sst>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1" formatCode="_ * #,##0_ ;_ * \-#,##0_ ;_ * &quot;-&quot;_ ;_ @_ "/>
    <numFmt numFmtId="176" formatCode="#,###&quot;円&quot;"/>
    <numFmt numFmtId="177" formatCode="#,##0&quot;円&quot;"/>
    <numFmt numFmtId="178" formatCode="#,###"/>
    <numFmt numFmtId="179" formatCode="yyyy&quot;年&quot;m&quot;月&quot;d&quot;日&quot;;@"/>
    <numFmt numFmtId="180" formatCode="#"/>
    <numFmt numFmtId="181" formatCode="[$]ggge&quot;年&quot;m&quot;月&quot;d&quot;日&quot;;@" x16r2:formatCode16="[$-ja-JP-x-gannen]ggge&quot;年&quot;m&quot;月&quot;d&quot;日&quot;;@"/>
    <numFmt numFmtId="182" formatCode="0.00_);[Red]\(0.00\)"/>
    <numFmt numFmtId="183" formatCode="0.000_);[Red]\(0.000\)"/>
    <numFmt numFmtId="184" formatCode="#,##0_);[Red]\(#,##0\)"/>
    <numFmt numFmtId="185" formatCode="#,##0.000_ "/>
    <numFmt numFmtId="186" formatCode="#,##0.0_ "/>
    <numFmt numFmtId="187" formatCode="#,##0.0;[Red]\-#,##0.0"/>
    <numFmt numFmtId="188" formatCode="#,##0.000;[Red]\-#,##0.000"/>
    <numFmt numFmtId="189" formatCode="0.0"/>
  </numFmts>
  <fonts count="3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name val="游ゴシック"/>
      <family val="3"/>
      <charset val="128"/>
      <scheme val="minor"/>
    </font>
    <font>
      <sz val="11"/>
      <color theme="1"/>
      <name val="游ゴシック"/>
      <family val="3"/>
      <charset val="128"/>
      <scheme val="minor"/>
    </font>
    <font>
      <u/>
      <sz val="11"/>
      <color theme="10"/>
      <name val="游ゴシック"/>
      <family val="2"/>
      <charset val="128"/>
      <scheme val="minor"/>
    </font>
    <font>
      <sz val="16"/>
      <color theme="1"/>
      <name val="游ゴシック"/>
      <family val="2"/>
      <charset val="128"/>
      <scheme val="minor"/>
    </font>
    <font>
      <sz val="16"/>
      <color theme="1"/>
      <name val="游ゴシック"/>
      <family val="3"/>
      <charset val="128"/>
      <scheme val="minor"/>
    </font>
    <font>
      <b/>
      <sz val="14"/>
      <color rgb="FFFF0000"/>
      <name val="游ゴシック"/>
      <family val="3"/>
      <charset val="128"/>
      <scheme val="minor"/>
    </font>
    <font>
      <b/>
      <sz val="9"/>
      <color indexed="81"/>
      <name val="MS P ゴシック"/>
      <family val="3"/>
      <charset val="128"/>
    </font>
    <font>
      <sz val="12"/>
      <color theme="1"/>
      <name val="ＭＳ 明朝"/>
      <family val="1"/>
      <charset val="128"/>
    </font>
    <font>
      <sz val="12"/>
      <color rgb="FF000000"/>
      <name val="ＭＳ 明朝"/>
      <family val="1"/>
      <charset val="128"/>
    </font>
    <font>
      <sz val="11"/>
      <color theme="1"/>
      <name val="Segoe UI Symbol"/>
      <family val="2"/>
    </font>
    <font>
      <sz val="10"/>
      <color theme="1"/>
      <name val="ＭＳ 明朝"/>
      <family val="1"/>
      <charset val="128"/>
    </font>
    <font>
      <sz val="10"/>
      <color rgb="FFFF0000"/>
      <name val="ＭＳ 明朝"/>
      <family val="1"/>
      <charset val="128"/>
    </font>
    <font>
      <sz val="10"/>
      <name val="ＭＳ 明朝"/>
      <family val="1"/>
      <charset val="128"/>
    </font>
    <font>
      <sz val="10"/>
      <color theme="1"/>
      <name val="ＭＳ ゴシック"/>
      <family val="3"/>
      <charset val="128"/>
    </font>
    <font>
      <vertAlign val="superscript"/>
      <sz val="10"/>
      <color indexed="8"/>
      <name val="ＭＳ ゴシック"/>
      <family val="3"/>
      <charset val="128"/>
    </font>
    <font>
      <b/>
      <sz val="10"/>
      <color rgb="FFFF0000"/>
      <name val="ＭＳ ゴシック"/>
      <family val="3"/>
      <charset val="128"/>
    </font>
    <font>
      <sz val="10"/>
      <name val="ＭＳ ゴシック"/>
      <family val="3"/>
      <charset val="128"/>
    </font>
    <font>
      <sz val="10"/>
      <color rgb="FFFF0000"/>
      <name val="ＭＳ ゴシック"/>
      <family val="3"/>
      <charset val="128"/>
    </font>
    <font>
      <sz val="9"/>
      <name val="ＭＳ 明朝"/>
      <family val="1"/>
      <charset val="128"/>
    </font>
    <font>
      <b/>
      <sz val="14"/>
      <color theme="1"/>
      <name val="ＭＳ ゴシック"/>
      <family val="3"/>
      <charset val="128"/>
    </font>
    <font>
      <sz val="14"/>
      <color theme="1"/>
      <name val="ＭＳ ゴシック"/>
      <family val="3"/>
      <charset val="128"/>
    </font>
    <font>
      <sz val="8"/>
      <name val="ＭＳ 明朝"/>
      <family val="1"/>
      <charset val="128"/>
    </font>
    <font>
      <sz val="9"/>
      <color indexed="81"/>
      <name val="MS P ゴシック"/>
      <family val="3"/>
      <charset val="128"/>
    </font>
    <font>
      <sz val="10"/>
      <color theme="1"/>
      <name val="メイリオ"/>
      <family val="2"/>
      <charset val="128"/>
    </font>
    <font>
      <sz val="6"/>
      <name val="メイリオ"/>
      <family val="2"/>
      <charset val="128"/>
    </font>
    <font>
      <sz val="9"/>
      <color theme="1"/>
      <name val="メイリオ"/>
      <family val="2"/>
      <charset val="128"/>
    </font>
    <font>
      <sz val="8"/>
      <color theme="1"/>
      <name val="游ゴシック"/>
      <family val="2"/>
      <charset val="128"/>
      <scheme val="minor"/>
    </font>
    <font>
      <sz val="8"/>
      <color theme="1"/>
      <name val="ＭＳ ゴシック"/>
      <family val="3"/>
      <charset val="128"/>
    </font>
    <font>
      <sz val="9"/>
      <color theme="1"/>
      <name val="ＭＳ ゴシック"/>
      <family val="3"/>
      <charset val="128"/>
    </font>
    <font>
      <sz val="8"/>
      <color theme="1"/>
      <name val="游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5" tint="0.39997558519241921"/>
        <bgColor indexed="64"/>
      </patternFill>
    </fill>
    <fill>
      <patternFill patternType="solid">
        <fgColor rgb="FFFFFFCC"/>
        <bgColor indexed="64"/>
      </patternFill>
    </fill>
    <fill>
      <patternFill patternType="solid">
        <fgColor rgb="FFFFFFFF"/>
        <bgColor auto="1"/>
      </patternFill>
    </fill>
  </fills>
  <borders count="4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rgb="FF8C8C8C"/>
      </left>
      <right style="thin">
        <color rgb="FF8C8C8C"/>
      </right>
      <top style="thin">
        <color rgb="FF8C8C8C"/>
      </top>
      <bottom style="thin">
        <color rgb="FF8C8C8C"/>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s>
  <cellStyleXfs count="9">
    <xf numFmtId="0" fontId="0" fillId="0" borderId="0">
      <alignment vertical="center"/>
    </xf>
    <xf numFmtId="38" fontId="1" fillId="0" borderId="0" applyFont="0" applyFill="0" applyBorder="0" applyAlignment="0" applyProtection="0">
      <alignment vertical="center"/>
    </xf>
    <xf numFmtId="0" fontId="10" fillId="0" borderId="0" applyNumberFormat="0" applyFill="0" applyBorder="0" applyAlignment="0" applyProtection="0">
      <alignment vertical="center"/>
    </xf>
    <xf numFmtId="0" fontId="31" fillId="0" borderId="0">
      <alignment vertical="center"/>
    </xf>
    <xf numFmtId="38" fontId="31" fillId="0" borderId="0" applyFont="0" applyFill="0" applyBorder="0" applyAlignment="0" applyProtection="0">
      <alignment vertical="center"/>
    </xf>
    <xf numFmtId="9" fontId="3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91">
    <xf numFmtId="0" fontId="0" fillId="0" borderId="0" xfId="0">
      <alignment vertical="center"/>
    </xf>
    <xf numFmtId="0" fontId="3" fillId="2" borderId="0" xfId="0" applyFont="1" applyFill="1">
      <alignment vertical="center"/>
    </xf>
    <xf numFmtId="0" fontId="5" fillId="2" borderId="0" xfId="0" applyFont="1" applyFill="1">
      <alignment vertical="center"/>
    </xf>
    <xf numFmtId="0" fontId="3" fillId="2" borderId="5" xfId="0" applyFont="1" applyFill="1" applyBorder="1">
      <alignment vertical="center"/>
    </xf>
    <xf numFmtId="0" fontId="3" fillId="2" borderId="0" xfId="0" applyFont="1" applyFill="1" applyProtection="1">
      <alignment vertical="center"/>
      <protection locked="0"/>
    </xf>
    <xf numFmtId="0" fontId="3" fillId="2" borderId="5" xfId="0" applyFont="1" applyFill="1" applyBorder="1" applyAlignment="1" applyProtection="1">
      <alignment horizontal="centerContinuous" vertical="center"/>
      <protection locked="0"/>
    </xf>
    <xf numFmtId="0" fontId="3" fillId="2" borderId="13" xfId="0" applyFont="1" applyFill="1" applyBorder="1" applyAlignment="1" applyProtection="1">
      <alignment horizontal="centerContinuous" vertical="center"/>
      <protection locked="0"/>
    </xf>
    <xf numFmtId="0" fontId="3" fillId="2" borderId="10" xfId="0" applyFont="1" applyFill="1" applyBorder="1" applyAlignment="1" applyProtection="1">
      <alignment horizontal="centerContinuous" vertical="center"/>
      <protection locked="0"/>
    </xf>
    <xf numFmtId="0" fontId="3" fillId="2" borderId="13" xfId="0" applyFont="1" applyFill="1" applyBorder="1" applyProtection="1">
      <alignment vertical="center"/>
      <protection locked="0"/>
    </xf>
    <xf numFmtId="0" fontId="3" fillId="2" borderId="10" xfId="0" applyFont="1" applyFill="1" applyBorder="1" applyProtection="1">
      <alignment vertical="center"/>
      <protection locked="0"/>
    </xf>
    <xf numFmtId="0" fontId="3" fillId="2" borderId="5" xfId="0" applyFont="1" applyFill="1" applyBorder="1" applyProtection="1">
      <alignment vertical="center"/>
      <protection locked="0"/>
    </xf>
    <xf numFmtId="0" fontId="3" fillId="2" borderId="13" xfId="0" applyFont="1" applyFill="1" applyBorder="1">
      <alignment vertical="center"/>
    </xf>
    <xf numFmtId="0" fontId="3" fillId="2" borderId="10" xfId="0" applyFont="1" applyFill="1" applyBorder="1">
      <alignment vertical="center"/>
    </xf>
    <xf numFmtId="0" fontId="3" fillId="2" borderId="6" xfId="0" applyFont="1" applyFill="1" applyBorder="1" applyAlignment="1" applyProtection="1">
      <alignment horizontal="centerContinuous" vertical="center"/>
      <protection locked="0"/>
    </xf>
    <xf numFmtId="0" fontId="3" fillId="2" borderId="1" xfId="0" applyFont="1" applyFill="1" applyBorder="1" applyAlignment="1" applyProtection="1">
      <alignment horizontal="centerContinuous" vertical="center"/>
      <protection locked="0"/>
    </xf>
    <xf numFmtId="0" fontId="3" fillId="2" borderId="1" xfId="0" applyFont="1" applyFill="1" applyBorder="1" applyProtection="1">
      <alignment vertical="center"/>
      <protection locked="0"/>
    </xf>
    <xf numFmtId="0" fontId="3" fillId="2" borderId="6" xfId="0" applyFont="1" applyFill="1" applyBorder="1" applyProtection="1">
      <alignment vertical="center"/>
      <protection locked="0"/>
    </xf>
    <xf numFmtId="0" fontId="3" fillId="2" borderId="6" xfId="0" applyFont="1" applyFill="1" applyBorder="1">
      <alignment vertical="center"/>
    </xf>
    <xf numFmtId="0" fontId="3" fillId="2" borderId="1" xfId="0" applyFont="1" applyFill="1" applyBorder="1">
      <alignment vertical="center"/>
    </xf>
    <xf numFmtId="0" fontId="3" fillId="2" borderId="14" xfId="0" applyFont="1" applyFill="1" applyBorder="1" applyProtection="1">
      <alignment vertical="center"/>
      <protection locked="0"/>
    </xf>
    <xf numFmtId="0" fontId="3" fillId="2" borderId="8" xfId="0" applyFont="1" applyFill="1" applyBorder="1" applyProtection="1">
      <alignment vertical="center"/>
      <protection locked="0"/>
    </xf>
    <xf numFmtId="0" fontId="3" fillId="2" borderId="7" xfId="0" applyFont="1" applyFill="1" applyBorder="1" applyProtection="1">
      <alignment vertical="center"/>
      <protection locked="0"/>
    </xf>
    <xf numFmtId="0" fontId="3" fillId="2" borderId="2" xfId="0" applyFont="1" applyFill="1" applyBorder="1" applyAlignment="1" applyProtection="1">
      <alignment horizontal="centerContinuous" vertical="center"/>
      <protection locked="0"/>
    </xf>
    <xf numFmtId="0" fontId="3" fillId="2" borderId="4" xfId="0" applyFont="1" applyFill="1" applyBorder="1" applyAlignment="1" applyProtection="1">
      <alignment horizontal="centerContinuous" vertical="center"/>
      <protection locked="0"/>
    </xf>
    <xf numFmtId="0" fontId="3" fillId="2" borderId="4" xfId="0" applyFont="1" applyFill="1" applyBorder="1" applyProtection="1">
      <alignment vertical="center"/>
      <protection locked="0"/>
    </xf>
    <xf numFmtId="0" fontId="3" fillId="2" borderId="3" xfId="0" applyFont="1" applyFill="1" applyBorder="1" applyProtection="1">
      <alignment vertical="center"/>
      <protection locked="0"/>
    </xf>
    <xf numFmtId="0" fontId="3" fillId="2" borderId="2" xfId="0" applyFont="1" applyFill="1" applyBorder="1" applyProtection="1">
      <alignment vertical="center"/>
      <protection locked="0"/>
    </xf>
    <xf numFmtId="0" fontId="6" fillId="2" borderId="0" xfId="0" applyFont="1" applyFill="1" applyProtection="1">
      <alignment vertical="center"/>
      <protection locked="0"/>
    </xf>
    <xf numFmtId="0" fontId="3" fillId="2" borderId="0" xfId="0" applyFont="1" applyFill="1" applyAlignment="1" applyProtection="1">
      <alignment vertical="center" wrapText="1"/>
      <protection locked="0"/>
    </xf>
    <xf numFmtId="0" fontId="0" fillId="0" borderId="9" xfId="0" applyBorder="1">
      <alignment vertical="center"/>
    </xf>
    <xf numFmtId="0" fontId="0" fillId="0" borderId="9" xfId="0" applyBorder="1" applyAlignment="1">
      <alignment horizontal="center" vertical="center"/>
    </xf>
    <xf numFmtId="0" fontId="3" fillId="2" borderId="0" xfId="0" applyFont="1" applyFill="1" applyAlignment="1" applyProtection="1">
      <alignment horizontal="centerContinuous" vertical="center"/>
      <protection locked="0"/>
    </xf>
    <xf numFmtId="0" fontId="9" fillId="2" borderId="9" xfId="0" applyFont="1" applyFill="1" applyBorder="1" applyAlignment="1">
      <alignment horizontal="left" vertical="center"/>
    </xf>
    <xf numFmtId="0" fontId="9" fillId="0" borderId="0" xfId="0" applyFont="1" applyAlignment="1">
      <alignment horizontal="left" vertical="center"/>
    </xf>
    <xf numFmtId="0" fontId="0" fillId="0" borderId="0" xfId="0"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shrinkToFit="1"/>
    </xf>
    <xf numFmtId="0" fontId="18" fillId="2" borderId="0" xfId="0" applyFont="1" applyFill="1">
      <alignment vertical="center"/>
    </xf>
    <xf numFmtId="0" fontId="18" fillId="0" borderId="5" xfId="0" applyFont="1" applyBorder="1" applyAlignment="1">
      <alignment vertical="center" shrinkToFit="1"/>
    </xf>
    <xf numFmtId="0" fontId="19" fillId="0" borderId="14" xfId="0" applyFont="1" applyBorder="1" applyAlignment="1">
      <alignment vertical="top" wrapText="1"/>
    </xf>
    <xf numFmtId="0" fontId="18" fillId="0" borderId="0" xfId="0" applyFont="1">
      <alignment vertical="center"/>
    </xf>
    <xf numFmtId="0" fontId="20" fillId="2" borderId="13" xfId="0" applyFont="1" applyFill="1" applyBorder="1" applyAlignment="1">
      <alignment horizontal="left" vertical="center"/>
    </xf>
    <xf numFmtId="0" fontId="19" fillId="0" borderId="15" xfId="0" applyFont="1" applyBorder="1" applyAlignment="1">
      <alignment vertical="top" wrapText="1"/>
    </xf>
    <xf numFmtId="0" fontId="19" fillId="0" borderId="16" xfId="0" applyFont="1" applyBorder="1" applyAlignment="1">
      <alignment vertical="top" wrapText="1"/>
    </xf>
    <xf numFmtId="0" fontId="19" fillId="0" borderId="29" xfId="0" applyFont="1" applyBorder="1" applyAlignment="1">
      <alignment vertical="top" wrapText="1"/>
    </xf>
    <xf numFmtId="0" fontId="19" fillId="0" borderId="28" xfId="0" applyFont="1" applyBorder="1" applyAlignment="1">
      <alignment vertical="top" wrapText="1"/>
    </xf>
    <xf numFmtId="0" fontId="6" fillId="0" borderId="15" xfId="0" applyFont="1" applyBorder="1">
      <alignment vertical="center"/>
    </xf>
    <xf numFmtId="0" fontId="18" fillId="0" borderId="16" xfId="0" applyFont="1" applyBorder="1">
      <alignment vertical="center"/>
    </xf>
    <xf numFmtId="0" fontId="18" fillId="0" borderId="15" xfId="0" applyFont="1" applyBorder="1">
      <alignment vertical="center"/>
    </xf>
    <xf numFmtId="0" fontId="18" fillId="2" borderId="15" xfId="0" applyFont="1" applyFill="1" applyBorder="1">
      <alignment vertical="center"/>
    </xf>
    <xf numFmtId="0" fontId="18" fillId="2" borderId="16" xfId="0" applyFont="1" applyFill="1" applyBorder="1">
      <alignment vertical="center"/>
    </xf>
    <xf numFmtId="0" fontId="20" fillId="2" borderId="17" xfId="0" applyFont="1" applyFill="1" applyBorder="1" applyAlignment="1">
      <alignment horizontal="left" vertical="center"/>
    </xf>
    <xf numFmtId="0" fontId="20" fillId="2" borderId="27" xfId="0" applyFont="1" applyFill="1" applyBorder="1" applyAlignment="1">
      <alignment horizontal="left" vertical="center"/>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21" fillId="0" borderId="0" xfId="0" applyFont="1">
      <alignment vertical="center"/>
    </xf>
    <xf numFmtId="0" fontId="21" fillId="0" borderId="0" xfId="0" applyFont="1" applyAlignment="1">
      <alignment vertical="center" shrinkToFit="1"/>
    </xf>
    <xf numFmtId="0" fontId="21" fillId="0" borderId="31" xfId="0" applyFont="1" applyBorder="1">
      <alignment vertical="center"/>
    </xf>
    <xf numFmtId="0" fontId="21" fillId="5" borderId="31" xfId="0" applyFont="1" applyFill="1" applyBorder="1" applyAlignment="1">
      <alignment horizontal="center" vertical="center"/>
    </xf>
    <xf numFmtId="182" fontId="21" fillId="5" borderId="31" xfId="0" applyNumberFormat="1" applyFont="1" applyFill="1" applyBorder="1">
      <alignment vertical="center"/>
    </xf>
    <xf numFmtId="183" fontId="21" fillId="5" borderId="31" xfId="0" applyNumberFormat="1" applyFont="1" applyFill="1" applyBorder="1">
      <alignment vertical="center"/>
    </xf>
    <xf numFmtId="182" fontId="21" fillId="5" borderId="31" xfId="1" applyNumberFormat="1" applyFont="1" applyFill="1" applyBorder="1">
      <alignment vertical="center"/>
    </xf>
    <xf numFmtId="0" fontId="21" fillId="0" borderId="0" xfId="0" applyFont="1" applyAlignment="1">
      <alignment vertical="center" wrapText="1"/>
    </xf>
    <xf numFmtId="0" fontId="23" fillId="0" borderId="0" xfId="0" applyFont="1" applyAlignment="1">
      <alignment vertical="center" wrapText="1"/>
    </xf>
    <xf numFmtId="184" fontId="24" fillId="0" borderId="0" xfId="0" applyNumberFormat="1" applyFont="1" applyAlignment="1">
      <alignment vertical="center" wrapText="1"/>
    </xf>
    <xf numFmtId="0" fontId="21" fillId="0" borderId="9" xfId="0" applyFont="1" applyBorder="1" applyAlignment="1">
      <alignment horizontal="center" vertical="center" wrapText="1"/>
    </xf>
    <xf numFmtId="0" fontId="21" fillId="0" borderId="9" xfId="0" applyFont="1" applyBorder="1" applyAlignment="1">
      <alignment vertical="center" wrapText="1"/>
    </xf>
    <xf numFmtId="0" fontId="21" fillId="0" borderId="9" xfId="0" applyFont="1" applyBorder="1">
      <alignment vertical="center"/>
    </xf>
    <xf numFmtId="0" fontId="21" fillId="0" borderId="9" xfId="0" applyFont="1" applyBorder="1" applyAlignment="1">
      <alignment horizontal="center" vertical="center"/>
    </xf>
    <xf numFmtId="0" fontId="25" fillId="0" borderId="0" xfId="0" applyFont="1">
      <alignment vertical="center"/>
    </xf>
    <xf numFmtId="0" fontId="21" fillId="0" borderId="0" xfId="0" applyFont="1" applyAlignment="1">
      <alignment horizontal="left" vertical="center" wrapText="1"/>
    </xf>
    <xf numFmtId="0" fontId="21" fillId="0" borderId="0" xfId="0" applyFont="1" applyAlignment="1">
      <alignment horizontal="left" vertical="center"/>
    </xf>
    <xf numFmtId="0" fontId="21" fillId="0" borderId="9" xfId="0" applyFont="1" applyBorder="1" applyAlignment="1">
      <alignment vertical="center" shrinkToFit="1"/>
    </xf>
    <xf numFmtId="0" fontId="21" fillId="0" borderId="0" xfId="0" applyFont="1" applyAlignment="1">
      <alignment horizontal="center" vertical="center"/>
    </xf>
    <xf numFmtId="0" fontId="21" fillId="4" borderId="9" xfId="0" applyFont="1" applyFill="1" applyBorder="1" applyAlignment="1" applyProtection="1">
      <alignment horizontal="center" vertical="center" shrinkToFit="1"/>
      <protection locked="0"/>
    </xf>
    <xf numFmtId="0" fontId="21" fillId="0" borderId="12" xfId="0" applyFont="1" applyBorder="1">
      <alignment vertical="center"/>
    </xf>
    <xf numFmtId="0" fontId="23" fillId="0" borderId="12" xfId="0" applyFont="1" applyBorder="1">
      <alignment vertical="center"/>
    </xf>
    <xf numFmtId="186" fontId="21" fillId="3" borderId="9" xfId="0" applyNumberFormat="1" applyFont="1" applyFill="1" applyBorder="1" applyAlignment="1" applyProtection="1">
      <alignment horizontal="right" vertical="center"/>
      <protection locked="0"/>
    </xf>
    <xf numFmtId="185" fontId="21" fillId="0" borderId="9" xfId="0" applyNumberFormat="1" applyFont="1" applyBorder="1">
      <alignment vertical="center"/>
    </xf>
    <xf numFmtId="0" fontId="18" fillId="2" borderId="0" xfId="0" applyFont="1" applyFill="1" applyAlignment="1">
      <alignment vertical="top"/>
    </xf>
    <xf numFmtId="0" fontId="27" fillId="0" borderId="0" xfId="0" applyFont="1">
      <alignment vertical="center"/>
    </xf>
    <xf numFmtId="0" fontId="19" fillId="0" borderId="0" xfId="0" applyFont="1" applyAlignment="1">
      <alignment vertical="top" wrapText="1"/>
    </xf>
    <xf numFmtId="0" fontId="20" fillId="0" borderId="0" xfId="0" applyFont="1" applyAlignment="1">
      <alignment horizontal="left" vertical="center" wrapText="1"/>
    </xf>
    <xf numFmtId="0" fontId="20" fillId="0" borderId="0" xfId="0" applyFont="1" applyAlignment="1">
      <alignment horizontal="center" vertical="center" wrapText="1"/>
    </xf>
    <xf numFmtId="0" fontId="6" fillId="0" borderId="0" xfId="0" applyFont="1">
      <alignment vertical="center"/>
    </xf>
    <xf numFmtId="0" fontId="21" fillId="0" borderId="0" xfId="0" applyFont="1" applyAlignment="1">
      <alignment horizontal="center" vertical="center" wrapText="1"/>
    </xf>
    <xf numFmtId="0" fontId="31" fillId="0" borderId="9" xfId="3" applyBorder="1" applyAlignment="1">
      <alignment horizontal="center" vertical="center"/>
    </xf>
    <xf numFmtId="55" fontId="33" fillId="0" borderId="9" xfId="3" applyNumberFormat="1" applyFont="1" applyBorder="1" applyAlignment="1">
      <alignment horizontal="center" vertical="center" wrapText="1"/>
    </xf>
    <xf numFmtId="0" fontId="34" fillId="0" borderId="9" xfId="0" applyFont="1" applyBorder="1">
      <alignment vertical="center"/>
    </xf>
    <xf numFmtId="38" fontId="31" fillId="2" borderId="9" xfId="4" applyFont="1" applyFill="1" applyBorder="1" applyAlignment="1" applyProtection="1">
      <alignment vertical="center" shrinkToFit="1"/>
    </xf>
    <xf numFmtId="38" fontId="0" fillId="0" borderId="9" xfId="0" applyNumberFormat="1" applyBorder="1">
      <alignment vertical="center"/>
    </xf>
    <xf numFmtId="0" fontId="0" fillId="2" borderId="0" xfId="0" applyFill="1" applyAlignment="1">
      <alignment horizontal="left" vertical="center"/>
    </xf>
    <xf numFmtId="187" fontId="21" fillId="0" borderId="9" xfId="1" applyNumberFormat="1" applyFont="1" applyFill="1" applyBorder="1">
      <alignment vertical="center"/>
    </xf>
    <xf numFmtId="187" fontId="21" fillId="0" borderId="9" xfId="0" applyNumberFormat="1" applyFont="1" applyBorder="1">
      <alignment vertical="center"/>
    </xf>
    <xf numFmtId="0" fontId="35" fillId="3" borderId="9" xfId="0" applyFont="1" applyFill="1" applyBorder="1" applyAlignment="1" applyProtection="1">
      <alignment horizontal="left" vertical="center"/>
      <protection locked="0"/>
    </xf>
    <xf numFmtId="0" fontId="35" fillId="3" borderId="9" xfId="0" applyFont="1" applyFill="1" applyBorder="1" applyAlignment="1" applyProtection="1">
      <alignment horizontal="center" vertical="center"/>
      <protection locked="0"/>
    </xf>
    <xf numFmtId="187" fontId="21" fillId="0" borderId="9" xfId="1" applyNumberFormat="1" applyFont="1" applyBorder="1">
      <alignment vertical="center"/>
    </xf>
    <xf numFmtId="179" fontId="0" fillId="3" borderId="9" xfId="0" applyNumberFormat="1" applyFill="1" applyBorder="1" applyAlignment="1" applyProtection="1">
      <alignment horizontal="left" vertical="center"/>
      <protection locked="0"/>
    </xf>
    <xf numFmtId="0" fontId="0" fillId="3" borderId="9" xfId="0" applyFill="1" applyBorder="1" applyProtection="1">
      <alignment vertical="center"/>
      <protection locked="0"/>
    </xf>
    <xf numFmtId="0" fontId="10" fillId="3" borderId="9" xfId="2" applyFill="1" applyBorder="1" applyProtection="1">
      <alignment vertical="center"/>
      <protection locked="0"/>
    </xf>
    <xf numFmtId="0" fontId="21" fillId="4" borderId="9" xfId="0" applyFont="1" applyFill="1" applyBorder="1" applyProtection="1">
      <alignment vertical="center"/>
      <protection locked="0"/>
    </xf>
    <xf numFmtId="0" fontId="21" fillId="3" borderId="9" xfId="0" applyFont="1" applyFill="1" applyBorder="1" applyProtection="1">
      <alignment vertical="center"/>
      <protection locked="0"/>
    </xf>
    <xf numFmtId="0" fontId="21" fillId="3" borderId="9" xfId="0" applyFont="1" applyFill="1" applyBorder="1" applyAlignment="1" applyProtection="1">
      <alignment vertical="center" wrapText="1"/>
      <protection locked="0"/>
    </xf>
    <xf numFmtId="187" fontId="21" fillId="3" borderId="9" xfId="1" applyNumberFormat="1" applyFont="1" applyFill="1" applyBorder="1" applyAlignment="1" applyProtection="1">
      <alignment vertical="center" wrapText="1"/>
      <protection locked="0"/>
    </xf>
    <xf numFmtId="0" fontId="31" fillId="4" borderId="9" xfId="3" applyFill="1" applyBorder="1" applyAlignment="1" applyProtection="1">
      <alignment horizontal="center" vertical="center" wrapText="1"/>
      <protection locked="0"/>
    </xf>
    <xf numFmtId="0" fontId="0" fillId="4" borderId="9" xfId="0" applyFill="1" applyBorder="1" applyAlignment="1" applyProtection="1">
      <alignment horizontal="center" vertical="center"/>
      <protection locked="0"/>
    </xf>
    <xf numFmtId="189" fontId="21" fillId="0" borderId="9" xfId="0" applyNumberFormat="1" applyFont="1" applyBorder="1">
      <alignment vertical="center"/>
    </xf>
    <xf numFmtId="189" fontId="24" fillId="0" borderId="12" xfId="0" applyNumberFormat="1" applyFont="1" applyBorder="1">
      <alignment vertical="center"/>
    </xf>
    <xf numFmtId="38" fontId="0" fillId="0" borderId="9" xfId="1" applyFont="1" applyBorder="1">
      <alignment vertical="center"/>
    </xf>
    <xf numFmtId="38" fontId="9" fillId="3" borderId="0" xfId="1" applyFont="1" applyFill="1" applyAlignment="1" applyProtection="1">
      <alignment vertical="center"/>
      <protection locked="0"/>
    </xf>
    <xf numFmtId="189" fontId="21" fillId="3" borderId="9" xfId="0" applyNumberFormat="1" applyFont="1" applyFill="1" applyBorder="1" applyAlignment="1" applyProtection="1">
      <alignment vertical="center" wrapText="1"/>
      <protection locked="0"/>
    </xf>
    <xf numFmtId="38" fontId="31" fillId="3" borderId="9" xfId="1" applyFont="1" applyFill="1" applyBorder="1" applyProtection="1">
      <alignment vertical="center"/>
      <protection locked="0"/>
    </xf>
    <xf numFmtId="38" fontId="0" fillId="3" borderId="9" xfId="1" applyFont="1" applyFill="1" applyBorder="1" applyProtection="1">
      <alignment vertical="center"/>
      <protection locked="0"/>
    </xf>
    <xf numFmtId="187" fontId="0" fillId="3" borderId="9" xfId="1" applyNumberFormat="1" applyFont="1" applyFill="1" applyBorder="1" applyProtection="1">
      <alignment vertical="center"/>
      <protection locked="0"/>
    </xf>
    <xf numFmtId="187" fontId="31" fillId="2" borderId="9" xfId="4" applyNumberFormat="1" applyFont="1" applyFill="1" applyBorder="1" applyAlignment="1" applyProtection="1">
      <alignment vertical="center" shrinkToFit="1"/>
    </xf>
    <xf numFmtId="0" fontId="0" fillId="0" borderId="0" xfId="0" applyAlignment="1">
      <alignment horizontal="right" vertical="center"/>
    </xf>
    <xf numFmtId="187" fontId="21" fillId="0" borderId="9" xfId="1" applyNumberFormat="1" applyFont="1" applyBorder="1" applyAlignment="1">
      <alignment horizontal="center" vertical="center"/>
    </xf>
    <xf numFmtId="187" fontId="21" fillId="3" borderId="9" xfId="1" applyNumberFormat="1" applyFont="1" applyFill="1" applyBorder="1" applyAlignment="1" applyProtection="1">
      <alignment horizontal="center" vertical="center"/>
      <protection locked="0"/>
    </xf>
    <xf numFmtId="0" fontId="0" fillId="0" borderId="2" xfId="0" applyBorder="1" applyAlignment="1">
      <alignment horizontal="center" vertical="center"/>
    </xf>
    <xf numFmtId="0" fontId="0" fillId="0" borderId="9" xfId="0" applyBorder="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9" fillId="0" borderId="9" xfId="0" applyFont="1" applyBorder="1" applyAlignment="1">
      <alignment horizontal="center" vertical="center"/>
    </xf>
    <xf numFmtId="0" fontId="13" fillId="0" borderId="14" xfId="0" applyFont="1"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38" fontId="0" fillId="0" borderId="0" xfId="1" applyFont="1" applyAlignment="1">
      <alignment horizontal="right" vertical="center"/>
    </xf>
    <xf numFmtId="181" fontId="0" fillId="0" borderId="0" xfId="0" applyNumberFormat="1" applyAlignment="1">
      <alignment horizontal="left" vertical="center"/>
    </xf>
    <xf numFmtId="0" fontId="0" fillId="0" borderId="0" xfId="0" applyAlignment="1">
      <alignment horizontal="left" vertical="center" shrinkToFit="1"/>
    </xf>
    <xf numFmtId="0" fontId="0" fillId="0" borderId="0" xfId="0" applyAlignment="1">
      <alignment horizontal="left" vertical="center" wrapTex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9" fillId="3" borderId="0" xfId="0" applyFont="1" applyFill="1" applyAlignment="1" applyProtection="1">
      <alignment horizontal="center" vertical="center"/>
      <protection locked="0"/>
    </xf>
    <xf numFmtId="181" fontId="0" fillId="0" borderId="0" xfId="0" applyNumberFormat="1" applyAlignment="1">
      <alignment horizontal="center" vertical="center"/>
    </xf>
    <xf numFmtId="0" fontId="0" fillId="0" borderId="0" xfId="0">
      <alignment vertical="center"/>
    </xf>
    <xf numFmtId="0" fontId="0" fillId="0" borderId="0" xfId="0" applyAlignment="1">
      <alignment horizontal="center" vertical="center"/>
    </xf>
    <xf numFmtId="0" fontId="6" fillId="2" borderId="21" xfId="0" applyFont="1" applyFill="1" applyBorder="1" applyAlignment="1">
      <alignment horizontal="center" vertical="center" wrapText="1"/>
    </xf>
    <xf numFmtId="0" fontId="18" fillId="3" borderId="21" xfId="0" applyFont="1" applyFill="1" applyBorder="1" applyAlignment="1" applyProtection="1">
      <alignment horizontal="center" vertical="center" shrinkToFit="1"/>
      <protection locked="0"/>
    </xf>
    <xf numFmtId="0" fontId="5" fillId="0" borderId="21" xfId="3" applyFont="1" applyBorder="1" applyAlignment="1">
      <alignment horizontal="center" vertical="center" wrapText="1"/>
    </xf>
    <xf numFmtId="0" fontId="18" fillId="3" borderId="22" xfId="0" applyFont="1" applyFill="1" applyBorder="1" applyAlignment="1" applyProtection="1">
      <alignment horizontal="center" vertical="center" shrinkToFit="1"/>
      <protection locked="0"/>
    </xf>
    <xf numFmtId="0" fontId="37" fillId="0" borderId="13" xfId="0" applyFont="1" applyBorder="1" applyAlignment="1">
      <alignment horizontal="center" vertical="center"/>
    </xf>
    <xf numFmtId="0" fontId="37" fillId="0" borderId="10" xfId="0" applyFont="1" applyBorder="1" applyAlignment="1">
      <alignment horizontal="center" vertical="center"/>
    </xf>
    <xf numFmtId="0" fontId="18" fillId="3" borderId="42" xfId="0" applyFont="1" applyFill="1" applyBorder="1" applyAlignment="1" applyProtection="1">
      <alignment horizontal="center" vertical="center" shrinkToFit="1"/>
      <protection locked="0"/>
    </xf>
    <xf numFmtId="0" fontId="18" fillId="3" borderId="39" xfId="0" applyFont="1" applyFill="1" applyBorder="1" applyAlignment="1" applyProtection="1">
      <alignment horizontal="center" vertical="center" shrinkToFit="1"/>
      <protection locked="0"/>
    </xf>
    <xf numFmtId="0" fontId="18" fillId="3" borderId="40" xfId="0" applyFont="1" applyFill="1" applyBorder="1" applyAlignment="1" applyProtection="1">
      <alignment horizontal="center" vertical="center" shrinkToFit="1"/>
      <protection locked="0"/>
    </xf>
    <xf numFmtId="0" fontId="6" fillId="2" borderId="41" xfId="0" applyFont="1" applyFill="1" applyBorder="1" applyAlignment="1">
      <alignment horizontal="center" vertical="center" wrapText="1"/>
    </xf>
    <xf numFmtId="0" fontId="20" fillId="0" borderId="9" xfId="0" applyFont="1" applyBorder="1" applyAlignment="1">
      <alignment horizontal="center" vertical="center" wrapText="1"/>
    </xf>
    <xf numFmtId="0" fontId="20" fillId="6" borderId="9" xfId="0"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0" fillId="4" borderId="4" xfId="0" applyFont="1" applyFill="1" applyBorder="1" applyAlignment="1" applyProtection="1">
      <alignment horizontal="center" vertical="center" wrapText="1"/>
      <protection locked="0"/>
    </xf>
    <xf numFmtId="0" fontId="20" fillId="4" borderId="3" xfId="0" applyFont="1" applyFill="1" applyBorder="1" applyAlignment="1" applyProtection="1">
      <alignment horizontal="center" vertical="center" wrapText="1"/>
      <protection locked="0"/>
    </xf>
    <xf numFmtId="0" fontId="20" fillId="3" borderId="9" xfId="0" applyFont="1" applyFill="1" applyBorder="1" applyAlignment="1" applyProtection="1">
      <alignment horizontal="center" vertical="center" wrapText="1"/>
      <protection locked="0"/>
    </xf>
    <xf numFmtId="0" fontId="20" fillId="0" borderId="9" xfId="0" applyFont="1" applyBorder="1" applyAlignment="1">
      <alignment horizontal="left" vertical="center" wrapText="1"/>
    </xf>
    <xf numFmtId="0" fontId="26" fillId="0" borderId="9" xfId="0" applyFont="1" applyBorder="1" applyAlignment="1">
      <alignment horizontal="left" vertical="center" wrapText="1"/>
    </xf>
    <xf numFmtId="0" fontId="20" fillId="0" borderId="13"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 xfId="0" applyFont="1" applyBorder="1" applyAlignment="1">
      <alignment horizontal="center" vertical="center" wrapText="1"/>
    </xf>
    <xf numFmtId="38" fontId="20" fillId="0" borderId="2" xfId="1" applyFont="1" applyBorder="1" applyAlignment="1">
      <alignment horizontal="center" vertical="center" wrapText="1"/>
    </xf>
    <xf numFmtId="38" fontId="20" fillId="0" borderId="4" xfId="1" applyFont="1" applyBorder="1" applyAlignment="1">
      <alignment horizontal="center" vertical="center" wrapText="1"/>
    </xf>
    <xf numFmtId="38" fontId="20" fillId="0" borderId="3" xfId="1" applyFont="1" applyBorder="1" applyAlignment="1">
      <alignment horizontal="center" vertical="center" wrapText="1"/>
    </xf>
    <xf numFmtId="0" fontId="18" fillId="0" borderId="2" xfId="0" applyFont="1" applyBorder="1" applyAlignment="1">
      <alignment horizontal="center" vertical="center"/>
    </xf>
    <xf numFmtId="0" fontId="18" fillId="0" borderId="4" xfId="0" applyFont="1" applyBorder="1" applyAlignment="1">
      <alignment horizontal="center" vertical="center"/>
    </xf>
    <xf numFmtId="0" fontId="18" fillId="0" borderId="3" xfId="0" applyFont="1" applyBorder="1" applyAlignment="1">
      <alignment horizontal="center" vertical="center"/>
    </xf>
    <xf numFmtId="38" fontId="18" fillId="3" borderId="2" xfId="1" applyFont="1" applyFill="1" applyBorder="1" applyAlignment="1" applyProtection="1">
      <alignment horizontal="center" vertical="center"/>
      <protection locked="0"/>
    </xf>
    <xf numFmtId="38" fontId="18" fillId="3" borderId="4" xfId="1" applyFont="1" applyFill="1" applyBorder="1" applyAlignment="1" applyProtection="1">
      <alignment horizontal="center" vertical="center"/>
      <protection locked="0"/>
    </xf>
    <xf numFmtId="38" fontId="18" fillId="3" borderId="3" xfId="1" applyFont="1" applyFill="1" applyBorder="1" applyAlignment="1" applyProtection="1">
      <alignment horizontal="center" vertical="center"/>
      <protection locked="0"/>
    </xf>
    <xf numFmtId="38" fontId="18" fillId="0" borderId="2" xfId="1" applyFont="1" applyFill="1" applyBorder="1" applyAlignment="1">
      <alignment horizontal="center" vertical="center"/>
    </xf>
    <xf numFmtId="38" fontId="18" fillId="0" borderId="4" xfId="1" applyFont="1" applyFill="1" applyBorder="1" applyAlignment="1">
      <alignment horizontal="center" vertical="center"/>
    </xf>
    <xf numFmtId="38" fontId="18" fillId="0" borderId="3" xfId="1" applyFont="1" applyFill="1" applyBorder="1" applyAlignment="1">
      <alignment horizontal="center" vertical="center"/>
    </xf>
    <xf numFmtId="0" fontId="18" fillId="0" borderId="9" xfId="0" applyFont="1" applyBorder="1" applyAlignment="1">
      <alignment horizontal="center" vertical="center" shrinkToFit="1"/>
    </xf>
    <xf numFmtId="0" fontId="18" fillId="0" borderId="9" xfId="0" applyFont="1" applyBorder="1" applyAlignment="1">
      <alignment horizontal="center" vertical="center"/>
    </xf>
    <xf numFmtId="180" fontId="18" fillId="0" borderId="9" xfId="0" applyNumberFormat="1" applyFont="1" applyBorder="1" applyAlignment="1">
      <alignment horizontal="center" vertical="center" shrinkToFit="1"/>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29" fillId="0" borderId="14" xfId="0" applyFont="1" applyBorder="1" applyAlignment="1">
      <alignment vertical="center" wrapText="1"/>
    </xf>
    <xf numFmtId="187" fontId="20" fillId="0" borderId="2" xfId="1" applyNumberFormat="1" applyFont="1" applyBorder="1" applyAlignment="1">
      <alignment horizontal="center" vertical="center" wrapText="1"/>
    </xf>
    <xf numFmtId="187" fontId="20" fillId="0" borderId="4" xfId="1" applyNumberFormat="1" applyFont="1" applyBorder="1" applyAlignment="1">
      <alignment horizontal="center" vertical="center" wrapText="1"/>
    </xf>
    <xf numFmtId="187" fontId="20" fillId="0" borderId="3" xfId="1" applyNumberFormat="1" applyFont="1" applyBorder="1" applyAlignment="1">
      <alignment horizontal="center" vertical="center" wrapText="1"/>
    </xf>
    <xf numFmtId="0" fontId="20" fillId="0" borderId="4" xfId="0" applyFont="1" applyBorder="1" applyAlignment="1">
      <alignment horizontal="left" vertical="center" wrapText="1"/>
    </xf>
    <xf numFmtId="0" fontId="18" fillId="2" borderId="23" xfId="0" applyFont="1" applyFill="1" applyBorder="1" applyAlignment="1">
      <alignment horizontal="center" vertical="center"/>
    </xf>
    <xf numFmtId="0" fontId="18" fillId="2" borderId="9" xfId="0" applyFont="1" applyFill="1" applyBorder="1" applyAlignment="1">
      <alignment horizontal="center" vertical="center"/>
    </xf>
    <xf numFmtId="0" fontId="18" fillId="0" borderId="2" xfId="0" applyFont="1" applyBorder="1" applyAlignment="1">
      <alignment horizontal="center" vertical="center" shrinkToFit="1"/>
    </xf>
    <xf numFmtId="0" fontId="18" fillId="0" borderId="4" xfId="0" applyFont="1" applyBorder="1" applyAlignment="1">
      <alignment horizontal="center" vertical="center" shrinkToFit="1"/>
    </xf>
    <xf numFmtId="0" fontId="18" fillId="0" borderId="25" xfId="0" applyFont="1" applyBorder="1" applyAlignment="1">
      <alignment horizontal="center" vertical="center" shrinkToFit="1"/>
    </xf>
    <xf numFmtId="0" fontId="5" fillId="2" borderId="9" xfId="0" applyFont="1" applyFill="1" applyBorder="1" applyAlignment="1">
      <alignment horizontal="center" vertical="center"/>
    </xf>
    <xf numFmtId="0" fontId="5" fillId="2" borderId="24" xfId="0" applyFont="1" applyFill="1" applyBorder="1" applyAlignment="1">
      <alignment horizontal="center" vertical="center"/>
    </xf>
    <xf numFmtId="180" fontId="18" fillId="0" borderId="2" xfId="0" applyNumberFormat="1" applyFont="1" applyBorder="1" applyAlignment="1">
      <alignment horizontal="center" vertical="center" shrinkToFit="1"/>
    </xf>
    <xf numFmtId="180" fontId="18" fillId="0" borderId="13" xfId="0" applyNumberFormat="1" applyFont="1" applyBorder="1" applyAlignment="1">
      <alignment horizontal="left" vertical="center" shrinkToFit="1"/>
    </xf>
    <xf numFmtId="180" fontId="18" fillId="0" borderId="27" xfId="0" applyNumberFormat="1" applyFont="1" applyBorder="1" applyAlignment="1">
      <alignment horizontal="left" vertical="center" shrinkToFit="1"/>
    </xf>
    <xf numFmtId="180" fontId="18" fillId="0" borderId="4" xfId="0" applyNumberFormat="1" applyFont="1" applyBorder="1" applyAlignment="1">
      <alignment horizontal="center" vertical="center" shrinkToFit="1"/>
    </xf>
    <xf numFmtId="180" fontId="18" fillId="0" borderId="3" xfId="0" applyNumberFormat="1" applyFont="1" applyBorder="1" applyAlignment="1">
      <alignment horizontal="center" vertical="center" shrinkToFit="1"/>
    </xf>
    <xf numFmtId="0" fontId="18" fillId="2" borderId="17" xfId="0" applyFont="1" applyFill="1" applyBorder="1" applyAlignment="1">
      <alignment horizontal="center" vertical="center" wrapText="1"/>
    </xf>
    <xf numFmtId="0" fontId="18" fillId="2" borderId="13"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29" xfId="0" applyFont="1" applyFill="1" applyBorder="1" applyAlignment="1">
      <alignment horizontal="center" vertical="center"/>
    </xf>
    <xf numFmtId="0" fontId="18" fillId="2" borderId="14" xfId="0" applyFont="1" applyFill="1" applyBorder="1" applyAlignment="1">
      <alignment horizontal="center" vertical="center"/>
    </xf>
    <xf numFmtId="0" fontId="18" fillId="2" borderId="8" xfId="0" applyFont="1" applyFill="1" applyBorder="1" applyAlignment="1">
      <alignment horizontal="center" vertical="center"/>
    </xf>
    <xf numFmtId="180" fontId="18" fillId="3" borderId="2" xfId="0" applyNumberFormat="1" applyFont="1" applyFill="1" applyBorder="1" applyAlignment="1" applyProtection="1">
      <alignment horizontal="center" vertical="center" shrinkToFit="1"/>
      <protection locked="0"/>
    </xf>
    <xf numFmtId="180" fontId="18" fillId="3" borderId="4" xfId="0" applyNumberFormat="1" applyFont="1" applyFill="1" applyBorder="1" applyAlignment="1" applyProtection="1">
      <alignment horizontal="center" vertical="center" shrinkToFit="1"/>
      <protection locked="0"/>
    </xf>
    <xf numFmtId="180" fontId="18" fillId="3" borderId="25" xfId="0" applyNumberFormat="1" applyFont="1" applyFill="1" applyBorder="1" applyAlignment="1" applyProtection="1">
      <alignment horizontal="center" vertical="center" shrinkToFit="1"/>
      <protection locked="0"/>
    </xf>
    <xf numFmtId="0" fontId="18" fillId="2" borderId="24" xfId="0" applyFont="1" applyFill="1" applyBorder="1" applyAlignment="1">
      <alignment horizontal="center" vertical="center"/>
    </xf>
    <xf numFmtId="0" fontId="21" fillId="0" borderId="0" xfId="0" applyFont="1" applyAlignment="1">
      <alignment horizontal="center" vertical="center"/>
    </xf>
    <xf numFmtId="0" fontId="18" fillId="3" borderId="9" xfId="0" applyFont="1" applyFill="1" applyBorder="1" applyAlignment="1" applyProtection="1">
      <alignment horizontal="center" vertical="center" shrinkToFit="1"/>
      <protection locked="0"/>
    </xf>
    <xf numFmtId="0" fontId="18" fillId="2" borderId="30" xfId="0" applyFont="1" applyFill="1" applyBorder="1" applyAlignment="1">
      <alignment horizontal="left" vertical="center"/>
    </xf>
    <xf numFmtId="0" fontId="18" fillId="2" borderId="4" xfId="0" applyFont="1" applyFill="1" applyBorder="1" applyAlignment="1">
      <alignment horizontal="left" vertical="center"/>
    </xf>
    <xf numFmtId="0" fontId="18" fillId="2" borderId="25" xfId="0" applyFont="1" applyFill="1" applyBorder="1" applyAlignment="1">
      <alignment horizontal="left" vertical="center"/>
    </xf>
    <xf numFmtId="0" fontId="19" fillId="3" borderId="30" xfId="0" applyFont="1" applyFill="1" applyBorder="1" applyAlignment="1" applyProtection="1">
      <alignment horizontal="left" vertical="top" wrapText="1"/>
      <protection locked="0"/>
    </xf>
    <xf numFmtId="0" fontId="19" fillId="3" borderId="4" xfId="0" applyFont="1" applyFill="1" applyBorder="1" applyAlignment="1" applyProtection="1">
      <alignment horizontal="left" vertical="top" wrapText="1"/>
      <protection locked="0"/>
    </xf>
    <xf numFmtId="0" fontId="19" fillId="3" borderId="25" xfId="0" applyFont="1" applyFill="1" applyBorder="1" applyAlignment="1" applyProtection="1">
      <alignment horizontal="left" vertical="top" wrapText="1"/>
      <protection locked="0"/>
    </xf>
    <xf numFmtId="0" fontId="18" fillId="3" borderId="33" xfId="0" applyFont="1" applyFill="1" applyBorder="1" applyAlignment="1" applyProtection="1">
      <alignment horizontal="center" vertical="center" shrinkToFit="1"/>
      <protection locked="0"/>
    </xf>
    <xf numFmtId="0" fontId="18" fillId="2" borderId="30"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0" xfId="0" applyFont="1" applyFill="1" applyAlignment="1" applyProtection="1">
      <alignment horizontal="center" vertical="center" wrapText="1"/>
      <protection locked="0"/>
    </xf>
    <xf numFmtId="180" fontId="18" fillId="0" borderId="6" xfId="0" applyNumberFormat="1" applyFont="1" applyBorder="1" applyAlignment="1">
      <alignment horizontal="left" vertical="center" wrapText="1" shrinkToFit="1"/>
    </xf>
    <xf numFmtId="180" fontId="18" fillId="0" borderId="0" xfId="0" applyNumberFormat="1" applyFont="1" applyAlignment="1">
      <alignment horizontal="left" vertical="center" wrapText="1" shrinkToFit="1"/>
    </xf>
    <xf numFmtId="180" fontId="18" fillId="0" borderId="16" xfId="0" applyNumberFormat="1" applyFont="1" applyBorder="1" applyAlignment="1">
      <alignment horizontal="left" vertical="center" wrapText="1" shrinkToFit="1"/>
    </xf>
    <xf numFmtId="180" fontId="18" fillId="0" borderId="7" xfId="0" applyNumberFormat="1" applyFont="1" applyBorder="1" applyAlignment="1">
      <alignment horizontal="left" vertical="center" wrapText="1" shrinkToFit="1"/>
    </xf>
    <xf numFmtId="180" fontId="18" fillId="0" borderId="14" xfId="0" applyNumberFormat="1" applyFont="1" applyBorder="1" applyAlignment="1">
      <alignment horizontal="left" vertical="center" wrapText="1" shrinkToFit="1"/>
    </xf>
    <xf numFmtId="180" fontId="18" fillId="0" borderId="28" xfId="0" applyNumberFormat="1" applyFont="1" applyBorder="1" applyAlignment="1">
      <alignment horizontal="left" vertical="center" wrapText="1" shrinkToFit="1"/>
    </xf>
    <xf numFmtId="0" fontId="18" fillId="0" borderId="11" xfId="0" applyFont="1" applyBorder="1" applyAlignment="1">
      <alignment horizontal="center" vertical="center" shrinkToFit="1"/>
    </xf>
    <xf numFmtId="0" fontId="18" fillId="0" borderId="26" xfId="0" applyFont="1" applyBorder="1" applyAlignment="1">
      <alignment horizontal="center" vertical="center" shrinkToFit="1"/>
    </xf>
    <xf numFmtId="0" fontId="18" fillId="2" borderId="21" xfId="0" applyFont="1" applyFill="1" applyBorder="1" applyAlignment="1">
      <alignment horizontal="center" vertical="center" wrapText="1"/>
    </xf>
    <xf numFmtId="0" fontId="18" fillId="2" borderId="22" xfId="0" applyFont="1" applyFill="1" applyBorder="1" applyAlignment="1">
      <alignment horizontal="center" vertical="center" wrapText="1"/>
    </xf>
    <xf numFmtId="0" fontId="18" fillId="2" borderId="18"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0" fontId="18" fillId="0" borderId="3" xfId="0" applyFont="1" applyBorder="1" applyAlignment="1">
      <alignment horizontal="center" vertical="center" shrinkToFit="1"/>
    </xf>
    <xf numFmtId="180" fontId="18" fillId="0" borderId="9" xfId="0" applyNumberFormat="1" applyFont="1" applyBorder="1" applyAlignment="1">
      <alignment horizontal="center" vertical="center"/>
    </xf>
    <xf numFmtId="180" fontId="18" fillId="0" borderId="24" xfId="0" applyNumberFormat="1" applyFont="1" applyBorder="1" applyAlignment="1">
      <alignment horizontal="center" vertical="center"/>
    </xf>
    <xf numFmtId="0" fontId="18" fillId="0" borderId="25" xfId="0" applyFont="1" applyBorder="1" applyAlignment="1">
      <alignment horizontal="center" vertical="center"/>
    </xf>
    <xf numFmtId="0" fontId="18" fillId="3" borderId="9"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left" vertical="center" shrinkToFit="1"/>
      <protection locked="0"/>
    </xf>
    <xf numFmtId="0" fontId="18" fillId="3" borderId="24" xfId="0" applyFont="1" applyFill="1" applyBorder="1" applyAlignment="1" applyProtection="1">
      <alignment horizontal="center" vertical="center" shrinkToFit="1"/>
      <protection locked="0"/>
    </xf>
    <xf numFmtId="0" fontId="18" fillId="0" borderId="14" xfId="0" applyFont="1" applyBorder="1" applyAlignment="1">
      <alignment horizontal="center" vertical="center" shrinkToFit="1"/>
    </xf>
    <xf numFmtId="0" fontId="18" fillId="0" borderId="28" xfId="0" applyFont="1" applyBorder="1" applyAlignment="1">
      <alignment horizontal="center" vertical="center" shrinkToFit="1"/>
    </xf>
    <xf numFmtId="0" fontId="18" fillId="0" borderId="11" xfId="0" applyFont="1" applyBorder="1" applyAlignment="1">
      <alignment horizontal="center" vertical="center"/>
    </xf>
    <xf numFmtId="0" fontId="18" fillId="0" borderId="26" xfId="0" applyFont="1" applyBorder="1" applyAlignment="1">
      <alignment horizontal="center" vertical="center"/>
    </xf>
    <xf numFmtId="0" fontId="20" fillId="4" borderId="9" xfId="0" applyFont="1" applyFill="1" applyBorder="1" applyAlignment="1" applyProtection="1">
      <alignment horizontal="center" vertical="center"/>
      <protection locked="0"/>
    </xf>
    <xf numFmtId="0" fontId="20" fillId="2" borderId="30" xfId="0" applyFont="1" applyFill="1" applyBorder="1" applyAlignment="1">
      <alignment horizontal="left" vertical="center"/>
    </xf>
    <xf numFmtId="0" fontId="20" fillId="2" borderId="4" xfId="0" applyFont="1" applyFill="1" applyBorder="1" applyAlignment="1">
      <alignment horizontal="left" vertical="center"/>
    </xf>
    <xf numFmtId="0" fontId="20" fillId="2" borderId="25" xfId="0" applyFont="1" applyFill="1" applyBorder="1" applyAlignment="1">
      <alignment horizontal="left" vertical="center"/>
    </xf>
    <xf numFmtId="0" fontId="18" fillId="2" borderId="29"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28" xfId="0" applyFont="1" applyFill="1" applyBorder="1" applyAlignment="1">
      <alignment horizontal="left" vertical="center"/>
    </xf>
    <xf numFmtId="0" fontId="18" fillId="3" borderId="34" xfId="0" applyFont="1" applyFill="1" applyBorder="1" applyAlignment="1" applyProtection="1">
      <alignment horizontal="center" vertical="center" shrinkToFit="1"/>
      <protection locked="0"/>
    </xf>
    <xf numFmtId="0" fontId="18" fillId="2" borderId="23" xfId="0" applyFont="1" applyFill="1" applyBorder="1" applyAlignment="1">
      <alignment horizontal="center" vertical="center" wrapText="1"/>
    </xf>
    <xf numFmtId="0" fontId="18" fillId="2" borderId="32" xfId="0" applyFont="1" applyFill="1" applyBorder="1" applyAlignment="1">
      <alignment horizontal="center" vertical="center"/>
    </xf>
    <xf numFmtId="0" fontId="18" fillId="2" borderId="33" xfId="0" applyFont="1" applyFill="1" applyBorder="1" applyAlignment="1">
      <alignment horizontal="center" vertical="center"/>
    </xf>
    <xf numFmtId="180" fontId="18" fillId="4" borderId="2" xfId="0" applyNumberFormat="1" applyFont="1" applyFill="1" applyBorder="1" applyAlignment="1" applyProtection="1">
      <alignment horizontal="center" vertical="center" shrinkToFit="1"/>
      <protection locked="0"/>
    </xf>
    <xf numFmtId="180" fontId="18" fillId="4" borderId="4" xfId="0" applyNumberFormat="1" applyFont="1" applyFill="1" applyBorder="1" applyAlignment="1" applyProtection="1">
      <alignment horizontal="center" vertical="center" shrinkToFit="1"/>
      <protection locked="0"/>
    </xf>
    <xf numFmtId="180" fontId="18" fillId="4" borderId="25" xfId="0" applyNumberFormat="1" applyFont="1" applyFill="1" applyBorder="1" applyAlignment="1" applyProtection="1">
      <alignment horizontal="center" vertical="center" shrinkToFit="1"/>
      <protection locked="0"/>
    </xf>
    <xf numFmtId="180" fontId="19" fillId="3" borderId="2" xfId="0" applyNumberFormat="1" applyFont="1" applyFill="1" applyBorder="1" applyAlignment="1" applyProtection="1">
      <alignment horizontal="left" vertical="top" wrapText="1" shrinkToFit="1"/>
      <protection locked="0"/>
    </xf>
    <xf numFmtId="180" fontId="19" fillId="3" borderId="4" xfId="0" applyNumberFormat="1" applyFont="1" applyFill="1" applyBorder="1" applyAlignment="1" applyProtection="1">
      <alignment horizontal="left" vertical="top" wrapText="1" shrinkToFit="1"/>
      <protection locked="0"/>
    </xf>
    <xf numFmtId="180" fontId="19" fillId="3" borderId="25" xfId="0" applyNumberFormat="1" applyFont="1" applyFill="1" applyBorder="1" applyAlignment="1" applyProtection="1">
      <alignment horizontal="left" vertical="top" wrapText="1" shrinkToFit="1"/>
      <protection locked="0"/>
    </xf>
    <xf numFmtId="0" fontId="19" fillId="3" borderId="2" xfId="0" applyFont="1" applyFill="1" applyBorder="1" applyAlignment="1" applyProtection="1">
      <alignment horizontal="left" vertical="center" shrinkToFit="1"/>
      <protection locked="0"/>
    </xf>
    <xf numFmtId="0" fontId="19" fillId="3" borderId="4" xfId="0" applyFont="1" applyFill="1" applyBorder="1" applyAlignment="1" applyProtection="1">
      <alignment horizontal="left" vertical="center" shrinkToFit="1"/>
      <protection locked="0"/>
    </xf>
    <xf numFmtId="0" fontId="19" fillId="3" borderId="25" xfId="0" applyFont="1" applyFill="1" applyBorder="1" applyAlignment="1" applyProtection="1">
      <alignment horizontal="left" vertical="center" shrinkToFit="1"/>
      <protection locked="0"/>
    </xf>
    <xf numFmtId="180" fontId="18" fillId="3" borderId="2" xfId="0" applyNumberFormat="1" applyFont="1" applyFill="1" applyBorder="1" applyAlignment="1" applyProtection="1">
      <alignment horizontal="left" vertical="center" shrinkToFit="1"/>
      <protection locked="0"/>
    </xf>
    <xf numFmtId="180" fontId="18" fillId="3" borderId="4" xfId="0" applyNumberFormat="1" applyFont="1" applyFill="1" applyBorder="1" applyAlignment="1" applyProtection="1">
      <alignment horizontal="left" vertical="center" shrinkToFit="1"/>
      <protection locked="0"/>
    </xf>
    <xf numFmtId="180" fontId="18" fillId="3" borderId="25" xfId="0" applyNumberFormat="1" applyFont="1" applyFill="1" applyBorder="1" applyAlignment="1" applyProtection="1">
      <alignment horizontal="left" vertical="center" shrinkToFit="1"/>
      <protection locked="0"/>
    </xf>
    <xf numFmtId="0" fontId="18" fillId="3" borderId="11" xfId="0" applyFont="1" applyFill="1" applyBorder="1" applyAlignment="1" applyProtection="1">
      <alignment horizontal="center" vertical="center" shrinkToFit="1"/>
      <protection locked="0"/>
    </xf>
    <xf numFmtId="0" fontId="10" fillId="3" borderId="5" xfId="2" applyFill="1" applyBorder="1" applyAlignment="1" applyProtection="1">
      <alignment horizontal="center" vertical="center" shrinkToFit="1"/>
      <protection locked="0"/>
    </xf>
    <xf numFmtId="0" fontId="18" fillId="3" borderId="13" xfId="0" applyFont="1" applyFill="1" applyBorder="1" applyAlignment="1" applyProtection="1">
      <alignment horizontal="center" vertical="center" shrinkToFit="1"/>
      <protection locked="0"/>
    </xf>
    <xf numFmtId="0" fontId="18" fillId="3" borderId="27" xfId="0" applyFont="1" applyFill="1" applyBorder="1" applyAlignment="1" applyProtection="1">
      <alignment horizontal="center" vertical="center" shrinkToFit="1"/>
      <protection locked="0"/>
    </xf>
    <xf numFmtId="0" fontId="18" fillId="3" borderId="6" xfId="0" applyFont="1" applyFill="1" applyBorder="1" applyAlignment="1" applyProtection="1">
      <alignment horizontal="center" vertical="center" shrinkToFit="1"/>
      <protection locked="0"/>
    </xf>
    <xf numFmtId="0" fontId="18" fillId="3" borderId="0" xfId="0" applyFont="1" applyFill="1" applyAlignment="1" applyProtection="1">
      <alignment horizontal="center" vertical="center" shrinkToFit="1"/>
      <protection locked="0"/>
    </xf>
    <xf numFmtId="0" fontId="18" fillId="3" borderId="16" xfId="0" applyFont="1" applyFill="1" applyBorder="1" applyAlignment="1" applyProtection="1">
      <alignment horizontal="center" vertical="center" shrinkToFit="1"/>
      <protection locked="0"/>
    </xf>
    <xf numFmtId="0" fontId="18" fillId="2" borderId="35" xfId="0" applyFont="1" applyFill="1" applyBorder="1" applyAlignment="1">
      <alignment horizontal="center" vertical="center"/>
    </xf>
    <xf numFmtId="0" fontId="18" fillId="2" borderId="36" xfId="0" applyFont="1" applyFill="1" applyBorder="1" applyAlignment="1">
      <alignment horizontal="center" vertical="center"/>
    </xf>
    <xf numFmtId="0" fontId="18" fillId="2" borderId="37" xfId="0" applyFont="1" applyFill="1" applyBorder="1" applyAlignment="1">
      <alignment horizontal="center" vertical="center"/>
    </xf>
    <xf numFmtId="0" fontId="18" fillId="2" borderId="18"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15" xfId="0" applyFont="1" applyFill="1" applyBorder="1" applyAlignment="1">
      <alignment horizontal="center" vertical="center" wrapText="1"/>
    </xf>
    <xf numFmtId="0" fontId="18" fillId="2" borderId="0" xfId="0" applyFont="1" applyFill="1" applyAlignment="1">
      <alignment horizontal="center" vertical="center" wrapText="1"/>
    </xf>
    <xf numFmtId="0" fontId="18" fillId="2" borderId="1" xfId="0" applyFont="1" applyFill="1" applyBorder="1" applyAlignment="1">
      <alignment horizontal="center" vertical="center" wrapText="1"/>
    </xf>
    <xf numFmtId="0" fontId="19" fillId="0" borderId="19" xfId="0" applyFont="1" applyBorder="1" applyAlignment="1">
      <alignment horizontal="left" vertical="top" wrapText="1"/>
    </xf>
    <xf numFmtId="0" fontId="19" fillId="3" borderId="38" xfId="0" applyFont="1" applyFill="1" applyBorder="1" applyAlignment="1" applyProtection="1">
      <alignment horizontal="left" vertical="top" wrapText="1"/>
      <protection locked="0"/>
    </xf>
    <xf numFmtId="0" fontId="19" fillId="3" borderId="39" xfId="0" applyFont="1" applyFill="1" applyBorder="1" applyAlignment="1" applyProtection="1">
      <alignment horizontal="left" vertical="top" wrapText="1"/>
      <protection locked="0"/>
    </xf>
    <xf numFmtId="0" fontId="19" fillId="3" borderId="40" xfId="0" applyFont="1" applyFill="1" applyBorder="1" applyAlignment="1" applyProtection="1">
      <alignment horizontal="left" vertical="top" wrapText="1"/>
      <protection locked="0"/>
    </xf>
    <xf numFmtId="0" fontId="18" fillId="0" borderId="30" xfId="0" applyFont="1" applyBorder="1" applyAlignment="1">
      <alignment horizontal="left" vertical="center"/>
    </xf>
    <xf numFmtId="0" fontId="18" fillId="0" borderId="4" xfId="0" applyFont="1" applyBorder="1" applyAlignment="1">
      <alignment horizontal="left" vertical="center"/>
    </xf>
    <xf numFmtId="0" fontId="18" fillId="0" borderId="25" xfId="0" applyFont="1" applyBorder="1" applyAlignment="1">
      <alignment horizontal="left" vertical="center"/>
    </xf>
    <xf numFmtId="0" fontId="18" fillId="3" borderId="9" xfId="0" applyFont="1" applyFill="1" applyBorder="1" applyAlignment="1" applyProtection="1">
      <alignment horizontal="center" vertical="center" wrapText="1"/>
      <protection locked="0"/>
    </xf>
    <xf numFmtId="0" fontId="18" fillId="3" borderId="11" xfId="0" applyFont="1" applyFill="1" applyBorder="1" applyAlignment="1" applyProtection="1">
      <alignment horizontal="center" vertical="center" wrapText="1"/>
      <protection locked="0"/>
    </xf>
    <xf numFmtId="0" fontId="3" fillId="3" borderId="5" xfId="0" applyFont="1" applyFill="1" applyBorder="1" applyAlignment="1" applyProtection="1">
      <alignment horizontal="center" vertical="center"/>
      <protection locked="0"/>
    </xf>
    <xf numFmtId="0" fontId="3" fillId="3" borderId="13" xfId="0" applyFont="1" applyFill="1" applyBorder="1" applyAlignment="1" applyProtection="1">
      <alignment horizontal="center" vertical="center"/>
      <protection locked="0"/>
    </xf>
    <xf numFmtId="0" fontId="3" fillId="3" borderId="10" xfId="0" applyFont="1" applyFill="1" applyBorder="1" applyAlignment="1" applyProtection="1">
      <alignment horizontal="center" vertical="center"/>
      <protection locked="0"/>
    </xf>
    <xf numFmtId="0" fontId="3" fillId="3" borderId="5" xfId="0" applyFont="1" applyFill="1" applyBorder="1" applyAlignment="1" applyProtection="1">
      <alignment horizontal="center" vertical="center" wrapText="1"/>
      <protection locked="0"/>
    </xf>
    <xf numFmtId="0" fontId="3" fillId="3" borderId="13" xfId="0" applyFont="1" applyFill="1" applyBorder="1" applyAlignment="1" applyProtection="1">
      <alignment horizontal="center" vertical="center" wrapText="1"/>
      <protection locked="0"/>
    </xf>
    <xf numFmtId="0" fontId="3" fillId="3" borderId="10" xfId="0" applyFont="1" applyFill="1" applyBorder="1" applyAlignment="1" applyProtection="1">
      <alignment horizontal="center" vertical="center" wrapText="1"/>
      <protection locked="0"/>
    </xf>
    <xf numFmtId="41" fontId="3" fillId="3" borderId="5" xfId="1" applyNumberFormat="1" applyFont="1" applyFill="1" applyBorder="1" applyAlignment="1" applyProtection="1">
      <alignment horizontal="center" vertical="center"/>
      <protection locked="0"/>
    </xf>
    <xf numFmtId="41" fontId="3" fillId="3" borderId="13" xfId="1" applyNumberFormat="1" applyFont="1" applyFill="1" applyBorder="1" applyAlignment="1" applyProtection="1">
      <alignment horizontal="center" vertical="center"/>
      <protection locked="0"/>
    </xf>
    <xf numFmtId="41" fontId="3" fillId="3" borderId="10" xfId="1" applyNumberFormat="1"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distributed"/>
      <protection locked="0"/>
    </xf>
    <xf numFmtId="0" fontId="3" fillId="2" borderId="4" xfId="0" applyFont="1" applyFill="1" applyBorder="1" applyAlignment="1" applyProtection="1">
      <alignment horizontal="center" vertical="distributed"/>
      <protection locked="0"/>
    </xf>
    <xf numFmtId="0" fontId="3" fillId="2" borderId="3" xfId="0" applyFont="1" applyFill="1" applyBorder="1" applyAlignment="1" applyProtection="1">
      <alignment horizontal="center" vertical="distributed"/>
      <protection locked="0"/>
    </xf>
    <xf numFmtId="0" fontId="3" fillId="2" borderId="9"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0" xfId="0" applyFont="1" applyFill="1" applyAlignment="1" applyProtection="1">
      <alignment horizontal="center" vertical="center" wrapText="1"/>
      <protection locked="0"/>
    </xf>
    <xf numFmtId="0" fontId="3" fillId="2" borderId="14" xfId="0" applyFont="1" applyFill="1" applyBorder="1" applyAlignment="1" applyProtection="1">
      <alignment horizontal="center" vertical="center" wrapText="1"/>
      <protection locked="0"/>
    </xf>
    <xf numFmtId="180" fontId="3" fillId="2" borderId="14" xfId="0" applyNumberFormat="1" applyFont="1" applyFill="1" applyBorder="1" applyAlignment="1" applyProtection="1">
      <alignment horizontal="center" vertical="center" wrapText="1"/>
      <protection locked="0"/>
    </xf>
    <xf numFmtId="0" fontId="7" fillId="2" borderId="6" xfId="0" applyFont="1" applyFill="1" applyBorder="1" applyAlignment="1">
      <alignment vertical="center" wrapText="1"/>
    </xf>
    <xf numFmtId="0" fontId="8" fillId="0" borderId="0" xfId="0" applyFont="1" applyAlignment="1">
      <alignment vertical="center" wrapText="1"/>
    </xf>
    <xf numFmtId="0" fontId="8" fillId="0" borderId="1" xfId="0" applyFont="1" applyBorder="1" applyAlignment="1">
      <alignment vertical="center" wrapText="1"/>
    </xf>
    <xf numFmtId="177" fontId="3" fillId="2" borderId="9" xfId="0" applyNumberFormat="1" applyFont="1" applyFill="1" applyBorder="1" applyAlignment="1">
      <alignment horizontal="center" vertical="center"/>
    </xf>
    <xf numFmtId="176" fontId="3" fillId="2" borderId="2" xfId="0" applyNumberFormat="1" applyFont="1" applyFill="1" applyBorder="1" applyAlignment="1">
      <alignment horizontal="right" vertical="center"/>
    </xf>
    <xf numFmtId="176" fontId="3" fillId="2" borderId="4" xfId="0" applyNumberFormat="1" applyFont="1" applyFill="1" applyBorder="1" applyAlignment="1">
      <alignment horizontal="right" vertical="center"/>
    </xf>
    <xf numFmtId="176" fontId="3" fillId="2" borderId="3" xfId="0" applyNumberFormat="1" applyFont="1" applyFill="1" applyBorder="1" applyAlignment="1">
      <alignment horizontal="right" vertical="center"/>
    </xf>
    <xf numFmtId="176" fontId="3" fillId="0" borderId="2" xfId="0" applyNumberFormat="1" applyFont="1" applyBorder="1" applyAlignment="1">
      <alignment horizontal="right" vertical="center"/>
    </xf>
    <xf numFmtId="176" fontId="3" fillId="0" borderId="4" xfId="0" applyNumberFormat="1" applyFont="1" applyBorder="1" applyAlignment="1">
      <alignment horizontal="right" vertical="center"/>
    </xf>
    <xf numFmtId="176" fontId="3" fillId="0" borderId="3" xfId="0" applyNumberFormat="1" applyFont="1" applyBorder="1" applyAlignment="1">
      <alignment horizontal="right" vertical="center"/>
    </xf>
    <xf numFmtId="0" fontId="3" fillId="2" borderId="2" xfId="0" applyFont="1" applyFill="1" applyBorder="1" applyAlignment="1" applyProtection="1">
      <alignment horizontal="left" vertical="center"/>
      <protection locked="0"/>
    </xf>
    <xf numFmtId="0" fontId="3" fillId="2" borderId="4" xfId="0" applyFont="1" applyFill="1" applyBorder="1" applyAlignment="1" applyProtection="1">
      <alignment horizontal="left" vertical="center"/>
      <protection locked="0"/>
    </xf>
    <xf numFmtId="0" fontId="3" fillId="2" borderId="3" xfId="0" applyFont="1" applyFill="1" applyBorder="1" applyAlignment="1" applyProtection="1">
      <alignment horizontal="left" vertical="center"/>
      <protection locked="0"/>
    </xf>
    <xf numFmtId="176" fontId="3" fillId="3" borderId="4" xfId="0" applyNumberFormat="1" applyFont="1" applyFill="1" applyBorder="1" applyAlignment="1" applyProtection="1">
      <alignment horizontal="right" vertical="center"/>
      <protection locked="0"/>
    </xf>
    <xf numFmtId="176" fontId="3" fillId="3" borderId="3" xfId="0" applyNumberFormat="1" applyFont="1" applyFill="1" applyBorder="1" applyAlignment="1" applyProtection="1">
      <alignment horizontal="right" vertical="center"/>
      <protection locked="0"/>
    </xf>
    <xf numFmtId="177" fontId="3" fillId="3" borderId="9" xfId="0" applyNumberFormat="1" applyFont="1" applyFill="1" applyBorder="1" applyAlignment="1" applyProtection="1">
      <alignment horizontal="right" vertical="center"/>
      <protection locked="0"/>
    </xf>
    <xf numFmtId="176" fontId="3" fillId="2" borderId="9" xfId="0" applyNumberFormat="1" applyFont="1" applyFill="1" applyBorder="1" applyAlignment="1">
      <alignment horizontal="right" vertical="center"/>
    </xf>
    <xf numFmtId="181" fontId="3" fillId="8" borderId="7" xfId="0" applyNumberFormat="1" applyFont="1" applyFill="1" applyBorder="1" applyAlignment="1">
      <alignment vertical="center" shrinkToFit="1"/>
    </xf>
    <xf numFmtId="181" fontId="3" fillId="8" borderId="14" xfId="0" applyNumberFormat="1" applyFont="1" applyFill="1" applyBorder="1" applyAlignment="1">
      <alignment vertical="center" shrinkToFit="1"/>
    </xf>
    <xf numFmtId="181" fontId="3" fillId="8" borderId="8" xfId="0" applyNumberFormat="1" applyFont="1" applyFill="1" applyBorder="1" applyAlignment="1">
      <alignment vertical="center" shrinkToFit="1"/>
    </xf>
    <xf numFmtId="0" fontId="3" fillId="3" borderId="6" xfId="0" applyFont="1" applyFill="1" applyBorder="1" applyAlignment="1" applyProtection="1">
      <alignment horizontal="left" vertical="center" wrapText="1"/>
      <protection locked="0"/>
    </xf>
    <xf numFmtId="0" fontId="3" fillId="3" borderId="0" xfId="0" applyFont="1" applyFill="1" applyAlignment="1" applyProtection="1">
      <alignment horizontal="left" vertical="center" wrapText="1"/>
      <protection locked="0"/>
    </xf>
    <xf numFmtId="0" fontId="3" fillId="3" borderId="6"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0" fontId="3" fillId="3" borderId="6" xfId="0" applyFont="1" applyFill="1" applyBorder="1" applyAlignment="1" applyProtection="1">
      <alignment vertical="center" shrinkToFit="1"/>
      <protection locked="0"/>
    </xf>
    <xf numFmtId="0" fontId="3" fillId="3" borderId="1" xfId="0" applyFont="1" applyFill="1" applyBorder="1" applyAlignment="1" applyProtection="1">
      <alignment vertical="center" shrinkToFit="1"/>
      <protection locked="0"/>
    </xf>
    <xf numFmtId="178" fontId="3" fillId="3" borderId="6" xfId="0" applyNumberFormat="1" applyFont="1" applyFill="1" applyBorder="1" applyAlignment="1" applyProtection="1">
      <alignment vertical="center" shrinkToFit="1"/>
      <protection locked="0"/>
    </xf>
    <xf numFmtId="178" fontId="3" fillId="3" borderId="0" xfId="0" applyNumberFormat="1" applyFont="1" applyFill="1" applyAlignment="1" applyProtection="1">
      <alignment vertical="center" shrinkToFit="1"/>
      <protection locked="0"/>
    </xf>
    <xf numFmtId="178" fontId="3" fillId="3" borderId="1" xfId="0" applyNumberFormat="1" applyFont="1" applyFill="1" applyBorder="1" applyAlignment="1" applyProtection="1">
      <alignment vertical="center" shrinkToFit="1"/>
      <protection locked="0"/>
    </xf>
    <xf numFmtId="178" fontId="3" fillId="2" borderId="6" xfId="0" applyNumberFormat="1" applyFont="1" applyFill="1" applyBorder="1" applyAlignment="1">
      <alignment vertical="center" shrinkToFit="1"/>
    </xf>
    <xf numFmtId="178" fontId="3" fillId="2" borderId="0" xfId="0" applyNumberFormat="1" applyFont="1" applyFill="1" applyAlignment="1">
      <alignment vertical="center" shrinkToFit="1"/>
    </xf>
    <xf numFmtId="178" fontId="3" fillId="2" borderId="1" xfId="0" applyNumberFormat="1" applyFont="1" applyFill="1" applyBorder="1" applyAlignment="1">
      <alignment vertical="center" shrinkToFit="1"/>
    </xf>
    <xf numFmtId="181" fontId="3" fillId="8" borderId="6" xfId="0" applyNumberFormat="1" applyFont="1" applyFill="1" applyBorder="1" applyAlignment="1">
      <alignment vertical="center" shrinkToFit="1"/>
    </xf>
    <xf numFmtId="181" fontId="3" fillId="8" borderId="0" xfId="0" applyNumberFormat="1" applyFont="1" applyFill="1" applyAlignment="1">
      <alignment vertical="center" shrinkToFit="1"/>
    </xf>
    <xf numFmtId="181" fontId="3" fillId="8" borderId="1" xfId="0" applyNumberFormat="1" applyFont="1" applyFill="1" applyBorder="1" applyAlignment="1">
      <alignment vertical="center" shrinkToFit="1"/>
    </xf>
    <xf numFmtId="0" fontId="3" fillId="3" borderId="7" xfId="0" applyFont="1" applyFill="1" applyBorder="1" applyAlignment="1" applyProtection="1">
      <alignment horizontal="left" vertical="center" wrapText="1"/>
      <protection locked="0"/>
    </xf>
    <xf numFmtId="0" fontId="3" fillId="3" borderId="14" xfId="0" applyFont="1" applyFill="1" applyBorder="1" applyAlignment="1" applyProtection="1">
      <alignment horizontal="left" vertical="center" wrapText="1"/>
      <protection locked="0"/>
    </xf>
    <xf numFmtId="0" fontId="3" fillId="3" borderId="7" xfId="0" applyFont="1" applyFill="1" applyBorder="1" applyAlignment="1" applyProtection="1">
      <alignment vertical="center" wrapText="1"/>
      <protection locked="0"/>
    </xf>
    <xf numFmtId="0" fontId="3" fillId="3" borderId="14" xfId="0" applyFont="1" applyFill="1" applyBorder="1" applyAlignment="1" applyProtection="1">
      <alignment vertical="center" wrapText="1"/>
      <protection locked="0"/>
    </xf>
    <xf numFmtId="0" fontId="3" fillId="3" borderId="7" xfId="0" applyFont="1" applyFill="1" applyBorder="1" applyAlignment="1" applyProtection="1">
      <alignment vertical="center" shrinkToFit="1"/>
      <protection locked="0"/>
    </xf>
    <xf numFmtId="0" fontId="3" fillId="3" borderId="14" xfId="0" applyFont="1" applyFill="1" applyBorder="1" applyAlignment="1" applyProtection="1">
      <alignment vertical="center" shrinkToFit="1"/>
      <protection locked="0"/>
    </xf>
    <xf numFmtId="178" fontId="3" fillId="3" borderId="7" xfId="0" applyNumberFormat="1" applyFont="1" applyFill="1" applyBorder="1" applyAlignment="1" applyProtection="1">
      <alignment vertical="center" shrinkToFit="1"/>
      <protection locked="0"/>
    </xf>
    <xf numFmtId="178" fontId="3" fillId="3" borderId="14" xfId="0" applyNumberFormat="1" applyFont="1" applyFill="1" applyBorder="1" applyAlignment="1" applyProtection="1">
      <alignment vertical="center" shrinkToFit="1"/>
      <protection locked="0"/>
    </xf>
    <xf numFmtId="178" fontId="3" fillId="2" borderId="7" xfId="0" applyNumberFormat="1" applyFont="1" applyFill="1" applyBorder="1" applyAlignment="1">
      <alignment vertical="center" shrinkToFit="1"/>
    </xf>
    <xf numFmtId="178" fontId="3" fillId="2" borderId="14" xfId="0" applyNumberFormat="1" applyFont="1" applyFill="1" applyBorder="1" applyAlignment="1">
      <alignment vertical="center" shrinkToFit="1"/>
    </xf>
    <xf numFmtId="178" fontId="3" fillId="2" borderId="8" xfId="0" applyNumberFormat="1" applyFont="1" applyFill="1" applyBorder="1" applyAlignment="1">
      <alignment vertical="center" shrinkToFit="1"/>
    </xf>
    <xf numFmtId="0" fontId="3" fillId="3" borderId="5" xfId="0" applyFont="1" applyFill="1" applyBorder="1" applyAlignment="1" applyProtection="1">
      <alignment horizontal="left" vertical="center" wrapText="1"/>
      <protection locked="0"/>
    </xf>
    <xf numFmtId="0" fontId="3" fillId="3" borderId="13" xfId="0" applyFont="1" applyFill="1" applyBorder="1" applyAlignment="1" applyProtection="1">
      <alignment horizontal="left" vertical="center" wrapText="1"/>
      <protection locked="0"/>
    </xf>
    <xf numFmtId="0" fontId="3" fillId="3" borderId="5" xfId="0" applyFont="1" applyFill="1" applyBorder="1" applyAlignment="1" applyProtection="1">
      <alignment vertical="center" wrapText="1"/>
      <protection locked="0"/>
    </xf>
    <xf numFmtId="0" fontId="3" fillId="3" borderId="13" xfId="0" applyFont="1" applyFill="1" applyBorder="1" applyAlignment="1" applyProtection="1">
      <alignment vertical="center" wrapText="1"/>
      <protection locked="0"/>
    </xf>
    <xf numFmtId="0" fontId="3" fillId="3" borderId="5" xfId="0" applyFont="1" applyFill="1" applyBorder="1" applyAlignment="1" applyProtection="1">
      <alignment vertical="center" shrinkToFit="1"/>
      <protection locked="0"/>
    </xf>
    <xf numFmtId="0" fontId="3" fillId="3" borderId="13" xfId="0" applyFont="1" applyFill="1" applyBorder="1" applyAlignment="1" applyProtection="1">
      <alignment vertical="center" shrinkToFit="1"/>
      <protection locked="0"/>
    </xf>
    <xf numFmtId="178" fontId="3" fillId="3" borderId="5" xfId="0" applyNumberFormat="1" applyFont="1" applyFill="1" applyBorder="1" applyAlignment="1" applyProtection="1">
      <alignment vertical="center" shrinkToFit="1"/>
      <protection locked="0"/>
    </xf>
    <xf numFmtId="178" fontId="3" fillId="3" borderId="13" xfId="0" applyNumberFormat="1" applyFont="1" applyFill="1" applyBorder="1" applyAlignment="1" applyProtection="1">
      <alignment vertical="center" shrinkToFit="1"/>
      <protection locked="0"/>
    </xf>
    <xf numFmtId="178" fontId="3" fillId="2" borderId="5" xfId="0" applyNumberFormat="1" applyFont="1" applyFill="1" applyBorder="1" applyAlignment="1">
      <alignment vertical="center" shrinkToFit="1"/>
    </xf>
    <xf numFmtId="178" fontId="3" fillId="2" borderId="13" xfId="0" applyNumberFormat="1" applyFont="1" applyFill="1" applyBorder="1" applyAlignment="1">
      <alignment vertical="center" shrinkToFit="1"/>
    </xf>
    <xf numFmtId="178" fontId="3" fillId="2" borderId="10" xfId="0" applyNumberFormat="1" applyFont="1" applyFill="1" applyBorder="1" applyAlignment="1">
      <alignment vertical="center" shrinkToFit="1"/>
    </xf>
    <xf numFmtId="181" fontId="3" fillId="8" borderId="5" xfId="0" applyNumberFormat="1" applyFont="1" applyFill="1" applyBorder="1" applyAlignment="1">
      <alignment vertical="center" shrinkToFit="1"/>
    </xf>
    <xf numFmtId="181" fontId="3" fillId="8" borderId="13" xfId="0" applyNumberFormat="1" applyFont="1" applyFill="1" applyBorder="1" applyAlignment="1">
      <alignment vertical="center" shrinkToFit="1"/>
    </xf>
    <xf numFmtId="181" fontId="3" fillId="8" borderId="10" xfId="0" applyNumberFormat="1" applyFont="1" applyFill="1" applyBorder="1" applyAlignment="1">
      <alignment vertical="center" shrinkToFit="1"/>
    </xf>
    <xf numFmtId="176" fontId="3" fillId="2" borderId="2" xfId="0" applyNumberFormat="1" applyFont="1" applyFill="1" applyBorder="1" applyAlignment="1" applyProtection="1">
      <alignment horizontal="right" vertical="center"/>
      <protection locked="0"/>
    </xf>
    <xf numFmtId="176" fontId="3" fillId="2" borderId="4" xfId="0" applyNumberFormat="1" applyFont="1" applyFill="1" applyBorder="1" applyAlignment="1" applyProtection="1">
      <alignment horizontal="right" vertical="center"/>
      <protection locked="0"/>
    </xf>
    <xf numFmtId="176" fontId="3" fillId="2" borderId="3" xfId="0" applyNumberFormat="1" applyFont="1" applyFill="1" applyBorder="1" applyAlignment="1" applyProtection="1">
      <alignment horizontal="right" vertical="center"/>
      <protection locked="0"/>
    </xf>
    <xf numFmtId="0" fontId="21" fillId="0" borderId="9" xfId="0" applyFont="1" applyBorder="1" applyAlignment="1">
      <alignment vertical="center" wrapText="1"/>
    </xf>
    <xf numFmtId="187" fontId="21" fillId="0" borderId="9" xfId="1" applyNumberFormat="1" applyFont="1" applyBorder="1" applyAlignment="1">
      <alignment horizontal="center" vertical="center"/>
    </xf>
    <xf numFmtId="0" fontId="21" fillId="0" borderId="14" xfId="0" applyFont="1" applyBorder="1" applyAlignment="1">
      <alignment horizontal="left" vertical="center" wrapText="1"/>
    </xf>
    <xf numFmtId="0" fontId="28" fillId="0" borderId="0" xfId="0" applyFont="1" applyAlignment="1">
      <alignment horizontal="left" vertical="center" shrinkToFit="1"/>
    </xf>
    <xf numFmtId="0" fontId="28" fillId="0" borderId="0" xfId="0" applyFont="1" applyAlignment="1">
      <alignment horizontal="right" vertical="center"/>
    </xf>
    <xf numFmtId="0" fontId="21" fillId="0" borderId="9" xfId="0" applyFont="1" applyBorder="1" applyAlignment="1">
      <alignment horizontal="left" vertical="center"/>
    </xf>
    <xf numFmtId="0" fontId="21" fillId="0" borderId="2" xfId="0" applyFont="1" applyBorder="1" applyAlignment="1">
      <alignment horizontal="left" vertical="center"/>
    </xf>
    <xf numFmtId="0" fontId="21" fillId="0" borderId="4" xfId="0" applyFont="1" applyBorder="1" applyAlignment="1">
      <alignment horizontal="left" vertical="center"/>
    </xf>
    <xf numFmtId="0" fontId="21" fillId="0" borderId="3" xfId="0" applyFont="1" applyBorder="1" applyAlignment="1">
      <alignment horizontal="left" vertical="center"/>
    </xf>
    <xf numFmtId="0" fontId="21" fillId="0" borderId="0" xfId="0" applyFont="1" applyAlignment="1">
      <alignment horizontal="left" vertical="top" wrapText="1"/>
    </xf>
    <xf numFmtId="0" fontId="21" fillId="7" borderId="9" xfId="0" applyFont="1" applyFill="1" applyBorder="1" applyAlignment="1" applyProtection="1">
      <alignment horizontal="center" vertical="center" wrapText="1"/>
      <protection locked="0"/>
    </xf>
    <xf numFmtId="188" fontId="21" fillId="3" borderId="2" xfId="1" applyNumberFormat="1" applyFont="1" applyFill="1" applyBorder="1" applyAlignment="1" applyProtection="1">
      <alignment horizontal="center" vertical="center" wrapText="1"/>
      <protection locked="0"/>
    </xf>
    <xf numFmtId="188" fontId="21" fillId="3" borderId="3" xfId="1" applyNumberFormat="1" applyFont="1" applyFill="1" applyBorder="1" applyAlignment="1" applyProtection="1">
      <alignment horizontal="center" vertical="center" wrapText="1"/>
      <protection locked="0"/>
    </xf>
    <xf numFmtId="187" fontId="21" fillId="0" borderId="9" xfId="1" applyNumberFormat="1" applyFont="1" applyBorder="1" applyAlignment="1">
      <alignment horizontal="center" vertical="center" wrapText="1"/>
    </xf>
    <xf numFmtId="0" fontId="21" fillId="0" borderId="2" xfId="0" applyFont="1" applyBorder="1" applyAlignment="1">
      <alignment horizontal="center" vertical="center" wrapText="1"/>
    </xf>
    <xf numFmtId="0" fontId="21" fillId="0" borderId="3" xfId="0" applyFont="1" applyBorder="1" applyAlignment="1">
      <alignment horizontal="center" vertical="center" wrapText="1"/>
    </xf>
  </cellXfs>
  <cellStyles count="9">
    <cellStyle name="パーセント 2" xfId="5" xr:uid="{1FD91B4E-D305-46AE-BEEA-D36672CB5139}"/>
    <cellStyle name="ハイパーリンク" xfId="2" builtinId="8"/>
    <cellStyle name="桁区切り" xfId="1" builtinId="6"/>
    <cellStyle name="桁区切り 2" xfId="8" xr:uid="{7F51EE26-ADB3-4022-B374-63CA7723D685}"/>
    <cellStyle name="桁区切り 3" xfId="4" xr:uid="{E553312E-1465-4C3D-B1F7-2E8978D66936}"/>
    <cellStyle name="標準" xfId="0" builtinId="0"/>
    <cellStyle name="標準 2" xfId="6" xr:uid="{CB1EEEA7-46FE-415C-931F-253E7F54E8C2}"/>
    <cellStyle name="標準 3" xfId="7" xr:uid="{7839180A-1F0A-47EB-9C5D-04180141BD66}"/>
    <cellStyle name="標準 4" xfId="3" xr:uid="{CCA9F0BF-A50E-4A8E-B886-94674ACDFC5E}"/>
  </cellStyles>
  <dxfs count="0"/>
  <tableStyles count="0" defaultTableStyle="TableStyleMedium2" defaultPivotStyle="PivotStyleLight16"/>
  <colors>
    <mruColors>
      <color rgb="FFFFFFCC"/>
      <color rgb="FFFFFFFF"/>
      <color rgb="FFFFCCCC"/>
      <color rgb="FFCCFF9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kankyou@siz-kankyou.or.jp" TargetMode="External"/><Relationship Id="rId2" Type="http://schemas.openxmlformats.org/officeDocument/2006/relationships/hyperlink" Target="mailto:kankyou@siz-kankyou.or.jp" TargetMode="External"/><Relationship Id="rId1" Type="http://schemas.openxmlformats.org/officeDocument/2006/relationships/hyperlink" Target="mailto:kankyou@siz-kankyou.or.j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32"/>
  <sheetViews>
    <sheetView tabSelected="1" view="pageBreakPreview" zoomScaleNormal="100" zoomScaleSheetLayoutView="100" workbookViewId="0">
      <selection sqref="A1:D1"/>
    </sheetView>
  </sheetViews>
  <sheetFormatPr defaultRowHeight="18.75"/>
  <cols>
    <col min="2" max="2" width="20.75" style="33" customWidth="1"/>
    <col min="3" max="3" width="49.375" customWidth="1"/>
    <col min="4" max="4" width="34.625" customWidth="1"/>
  </cols>
  <sheetData>
    <row r="1" spans="1:4" ht="25.5">
      <c r="A1" s="122" t="s">
        <v>62</v>
      </c>
      <c r="B1" s="123"/>
      <c r="C1" s="123"/>
      <c r="D1" s="123"/>
    </row>
    <row r="2" spans="1:4" ht="97.9" customHeight="1">
      <c r="A2" s="125" t="s">
        <v>88</v>
      </c>
      <c r="B2" s="126"/>
      <c r="C2" s="126"/>
      <c r="D2" s="126"/>
    </row>
    <row r="3" spans="1:4">
      <c r="A3" s="121"/>
      <c r="B3" s="121"/>
      <c r="C3" s="30" t="s">
        <v>60</v>
      </c>
      <c r="D3" s="30" t="s">
        <v>61</v>
      </c>
    </row>
    <row r="4" spans="1:4">
      <c r="A4" s="121" t="s">
        <v>57</v>
      </c>
      <c r="B4" s="121"/>
      <c r="C4" s="99">
        <v>45853</v>
      </c>
      <c r="D4" s="29" t="s">
        <v>59</v>
      </c>
    </row>
    <row r="5" spans="1:4">
      <c r="A5" s="124" t="s">
        <v>1</v>
      </c>
      <c r="B5" s="124"/>
      <c r="C5" s="100" t="s">
        <v>289</v>
      </c>
      <c r="D5" s="29" t="s">
        <v>67</v>
      </c>
    </row>
    <row r="6" spans="1:4">
      <c r="A6" s="124" t="s">
        <v>56</v>
      </c>
      <c r="B6" s="124"/>
      <c r="C6" s="100" t="s">
        <v>89</v>
      </c>
      <c r="D6" s="29" t="s">
        <v>90</v>
      </c>
    </row>
    <row r="7" spans="1:4">
      <c r="A7" s="124" t="s">
        <v>54</v>
      </c>
      <c r="B7" s="124"/>
      <c r="C7" s="100" t="s">
        <v>250</v>
      </c>
      <c r="D7" s="29" t="s">
        <v>249</v>
      </c>
    </row>
    <row r="8" spans="1:4">
      <c r="A8" s="128" t="s">
        <v>58</v>
      </c>
      <c r="B8" s="129"/>
      <c r="C8" s="99">
        <v>46011</v>
      </c>
      <c r="D8" s="29" t="s">
        <v>59</v>
      </c>
    </row>
    <row r="9" spans="1:4">
      <c r="A9" s="127" t="s">
        <v>64</v>
      </c>
      <c r="B9" s="32" t="s">
        <v>13</v>
      </c>
      <c r="C9" s="100" t="s">
        <v>91</v>
      </c>
      <c r="D9" s="29"/>
    </row>
    <row r="10" spans="1:4">
      <c r="A10" s="127"/>
      <c r="B10" s="32" t="s">
        <v>14</v>
      </c>
      <c r="C10" s="100" t="s">
        <v>223</v>
      </c>
      <c r="D10" s="29"/>
    </row>
    <row r="11" spans="1:4">
      <c r="A11" s="127"/>
      <c r="B11" s="32" t="s">
        <v>11</v>
      </c>
      <c r="C11" s="100" t="s">
        <v>92</v>
      </c>
      <c r="D11" s="29"/>
    </row>
    <row r="12" spans="1:4">
      <c r="A12" s="127"/>
      <c r="B12" s="32" t="s">
        <v>52</v>
      </c>
      <c r="C12" s="100" t="s">
        <v>93</v>
      </c>
      <c r="D12" s="29"/>
    </row>
    <row r="13" spans="1:4">
      <c r="A13" s="127"/>
      <c r="B13" s="32" t="s">
        <v>53</v>
      </c>
      <c r="C13" s="100" t="s">
        <v>89</v>
      </c>
      <c r="D13" s="29"/>
    </row>
    <row r="14" spans="1:4">
      <c r="A14" s="127"/>
      <c r="B14" s="32" t="s">
        <v>5</v>
      </c>
      <c r="C14" s="100" t="s">
        <v>86</v>
      </c>
      <c r="D14" s="29"/>
    </row>
    <row r="15" spans="1:4">
      <c r="A15" s="127"/>
      <c r="B15" s="32" t="s">
        <v>6</v>
      </c>
      <c r="C15" s="100" t="s">
        <v>94</v>
      </c>
      <c r="D15" s="29"/>
    </row>
    <row r="16" spans="1:4">
      <c r="A16" s="127"/>
      <c r="B16" s="32" t="s">
        <v>7</v>
      </c>
      <c r="C16" s="101" t="s">
        <v>87</v>
      </c>
      <c r="D16" s="29"/>
    </row>
    <row r="17" spans="1:4">
      <c r="A17" s="127" t="s">
        <v>63</v>
      </c>
      <c r="B17" s="32" t="s">
        <v>17</v>
      </c>
      <c r="C17" s="100" t="s">
        <v>95</v>
      </c>
      <c r="D17" s="29"/>
    </row>
    <row r="18" spans="1:4">
      <c r="A18" s="127"/>
      <c r="B18" s="32" t="s">
        <v>14</v>
      </c>
      <c r="C18" s="100" t="s">
        <v>223</v>
      </c>
      <c r="D18" s="29"/>
    </row>
    <row r="19" spans="1:4">
      <c r="A19" s="127"/>
      <c r="B19" s="32" t="s">
        <v>11</v>
      </c>
      <c r="C19" s="100" t="s">
        <v>85</v>
      </c>
      <c r="D19" s="29"/>
    </row>
    <row r="20" spans="1:4">
      <c r="A20" s="127"/>
      <c r="B20" s="32" t="s">
        <v>52</v>
      </c>
      <c r="C20" s="100" t="s">
        <v>93</v>
      </c>
      <c r="D20" s="29"/>
    </row>
    <row r="21" spans="1:4">
      <c r="A21" s="127"/>
      <c r="B21" s="32" t="s">
        <v>53</v>
      </c>
      <c r="C21" s="100" t="s">
        <v>89</v>
      </c>
      <c r="D21" s="29"/>
    </row>
    <row r="22" spans="1:4">
      <c r="A22" s="127"/>
      <c r="B22" s="32" t="s">
        <v>5</v>
      </c>
      <c r="C22" s="100" t="s">
        <v>86</v>
      </c>
      <c r="D22" s="29"/>
    </row>
    <row r="23" spans="1:4">
      <c r="A23" s="127"/>
      <c r="B23" s="32" t="s">
        <v>6</v>
      </c>
      <c r="C23" s="100" t="s">
        <v>97</v>
      </c>
      <c r="D23" s="29"/>
    </row>
    <row r="24" spans="1:4">
      <c r="A24" s="127"/>
      <c r="B24" s="32" t="s">
        <v>7</v>
      </c>
      <c r="C24" s="101" t="s">
        <v>87</v>
      </c>
      <c r="D24" s="29"/>
    </row>
    <row r="25" spans="1:4">
      <c r="A25" s="127" t="s">
        <v>55</v>
      </c>
      <c r="B25" s="32" t="s">
        <v>19</v>
      </c>
      <c r="C25" s="100" t="s">
        <v>98</v>
      </c>
      <c r="D25" s="29"/>
    </row>
    <row r="26" spans="1:4">
      <c r="A26" s="127"/>
      <c r="B26" s="32" t="s">
        <v>14</v>
      </c>
      <c r="C26" s="100" t="s">
        <v>96</v>
      </c>
      <c r="D26" s="29"/>
    </row>
    <row r="27" spans="1:4">
      <c r="A27" s="127"/>
      <c r="B27" s="32" t="s">
        <v>11</v>
      </c>
      <c r="C27" s="100" t="s">
        <v>92</v>
      </c>
      <c r="D27" s="29"/>
    </row>
    <row r="28" spans="1:4">
      <c r="A28" s="127"/>
      <c r="B28" s="32" t="s">
        <v>52</v>
      </c>
      <c r="C28" s="100" t="s">
        <v>93</v>
      </c>
      <c r="D28" s="29"/>
    </row>
    <row r="29" spans="1:4">
      <c r="A29" s="127"/>
      <c r="B29" s="32" t="s">
        <v>53</v>
      </c>
      <c r="C29" s="100" t="s">
        <v>89</v>
      </c>
      <c r="D29" s="29"/>
    </row>
    <row r="30" spans="1:4">
      <c r="A30" s="127"/>
      <c r="B30" s="32" t="s">
        <v>5</v>
      </c>
      <c r="C30" s="100" t="s">
        <v>86</v>
      </c>
      <c r="D30" s="29"/>
    </row>
    <row r="31" spans="1:4">
      <c r="A31" s="127"/>
      <c r="B31" s="32" t="s">
        <v>6</v>
      </c>
      <c r="C31" s="100" t="s">
        <v>97</v>
      </c>
      <c r="D31" s="29"/>
    </row>
    <row r="32" spans="1:4">
      <c r="A32" s="127"/>
      <c r="B32" s="32" t="s">
        <v>7</v>
      </c>
      <c r="C32" s="101" t="s">
        <v>87</v>
      </c>
      <c r="D32" s="29"/>
    </row>
  </sheetData>
  <sheetProtection algorithmName="SHA-512" hashValue="A+S6R+MCF8i5AJf7nO46Y02VjIKJOLOa18V3f6qVGF889+OuGFKmm1lkS05xw/smoKRjsGv/Cmge7vPCOb1otA==" saltValue="EATVweEVpB/Em4IMrArCpQ==" spinCount="100000" sheet="1" objects="1" scenarios="1"/>
  <mergeCells count="11">
    <mergeCell ref="A9:A16"/>
    <mergeCell ref="A17:A24"/>
    <mergeCell ref="A25:A32"/>
    <mergeCell ref="A4:B4"/>
    <mergeCell ref="A8:B8"/>
    <mergeCell ref="A7:B7"/>
    <mergeCell ref="A3:B3"/>
    <mergeCell ref="A1:D1"/>
    <mergeCell ref="A5:B5"/>
    <mergeCell ref="A6:B6"/>
    <mergeCell ref="A2:D2"/>
  </mergeCells>
  <phoneticPr fontId="2"/>
  <hyperlinks>
    <hyperlink ref="C24" r:id="rId1" xr:uid="{B14158D6-2B4E-47F8-A26E-E78A420F83F4}"/>
    <hyperlink ref="C16" r:id="rId2" xr:uid="{DB201078-67FA-41E3-A631-615B63F59DF8}"/>
    <hyperlink ref="C32" r:id="rId3" xr:uid="{A356D0EA-42C7-4970-ADAC-C70FAC344A3E}"/>
  </hyperlinks>
  <pageMargins left="0.7" right="0.7" top="0.75" bottom="0.75" header="0.3" footer="0.3"/>
  <pageSetup paperSize="9" scale="70" orientation="portrait" verticalDpi="120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dimension ref="A1:J37"/>
  <sheetViews>
    <sheetView view="pageBreakPreview" zoomScaleNormal="100" zoomScaleSheetLayoutView="100" workbookViewId="0">
      <selection activeCell="A13" sqref="A13:J13"/>
    </sheetView>
  </sheetViews>
  <sheetFormatPr defaultRowHeight="18.75"/>
  <cols>
    <col min="5" max="5" width="9.5" bestFit="1" customWidth="1"/>
    <col min="10" max="10" width="9.375" customWidth="1"/>
  </cols>
  <sheetData>
    <row r="1" spans="1:10">
      <c r="A1" t="s">
        <v>65</v>
      </c>
      <c r="H1" s="120" t="s">
        <v>283</v>
      </c>
      <c r="I1" s="134"/>
      <c r="J1" s="135"/>
    </row>
    <row r="2" spans="1:10">
      <c r="I2" s="138" t="s">
        <v>258</v>
      </c>
      <c r="J2" s="138"/>
    </row>
    <row r="3" spans="1:10">
      <c r="I3" s="139">
        <f>申請者情報項目!C4</f>
        <v>45853</v>
      </c>
      <c r="J3" s="139"/>
    </row>
    <row r="4" spans="1:10">
      <c r="A4" t="s">
        <v>66</v>
      </c>
    </row>
    <row r="5" spans="1:10">
      <c r="A5" t="s">
        <v>99</v>
      </c>
    </row>
    <row r="7" spans="1:10">
      <c r="C7" t="s">
        <v>70</v>
      </c>
      <c r="D7" t="s">
        <v>68</v>
      </c>
      <c r="F7" s="140" t="str">
        <f>申請者情報項目!C6</f>
        <v>静岡県静岡市●●●</v>
      </c>
      <c r="G7" s="140"/>
      <c r="H7" s="140"/>
      <c r="I7" s="140"/>
      <c r="J7" s="140"/>
    </row>
    <row r="8" spans="1:10">
      <c r="D8" t="s">
        <v>69</v>
      </c>
      <c r="F8" s="140" t="str">
        <f>申請者情報項目!C5</f>
        <v>株式会社〇〇〇</v>
      </c>
      <c r="G8" s="140"/>
      <c r="H8" s="140"/>
      <c r="I8" s="140"/>
      <c r="J8" s="140"/>
    </row>
    <row r="9" spans="1:10">
      <c r="D9" t="s">
        <v>54</v>
      </c>
      <c r="F9" s="140" t="str">
        <f>申請者情報項目!C7</f>
        <v>代表取締役　科学　太郎</v>
      </c>
      <c r="G9" s="140"/>
      <c r="H9" s="140"/>
      <c r="I9" s="140"/>
      <c r="J9" s="140"/>
    </row>
    <row r="11" spans="1:10" s="34" customFormat="1" ht="65.25" customHeight="1">
      <c r="A11" s="136" t="s">
        <v>285</v>
      </c>
      <c r="B11" s="136"/>
      <c r="C11" s="136"/>
      <c r="D11" s="136"/>
      <c r="E11" s="136"/>
      <c r="F11" s="136"/>
      <c r="G11" s="136"/>
      <c r="H11" s="136"/>
      <c r="I11" s="136"/>
      <c r="J11" s="136"/>
    </row>
    <row r="12" spans="1:10" ht="124.15" customHeight="1">
      <c r="A12" s="133" t="s">
        <v>286</v>
      </c>
      <c r="B12" s="133"/>
      <c r="C12" s="133"/>
      <c r="D12" s="133"/>
      <c r="E12" s="133"/>
      <c r="F12" s="133"/>
      <c r="G12" s="133"/>
      <c r="H12" s="133"/>
      <c r="I12" s="133"/>
      <c r="J12" s="133"/>
    </row>
    <row r="13" spans="1:10">
      <c r="A13" s="141" t="s">
        <v>71</v>
      </c>
      <c r="B13" s="141"/>
      <c r="C13" s="141"/>
      <c r="D13" s="141"/>
      <c r="E13" s="141"/>
      <c r="F13" s="141"/>
      <c r="G13" s="141"/>
      <c r="H13" s="141"/>
      <c r="I13" s="141"/>
      <c r="J13" s="141"/>
    </row>
    <row r="15" spans="1:10">
      <c r="A15" s="35" t="s">
        <v>72</v>
      </c>
    </row>
    <row r="16" spans="1:10">
      <c r="B16" s="137" t="s">
        <v>101</v>
      </c>
      <c r="C16" s="137"/>
      <c r="D16" s="137"/>
      <c r="E16" s="137"/>
      <c r="F16" s="137"/>
      <c r="G16" s="137"/>
      <c r="H16" s="137"/>
      <c r="I16" s="137"/>
      <c r="J16" s="137"/>
    </row>
    <row r="18" spans="1:6">
      <c r="A18" t="s">
        <v>73</v>
      </c>
    </row>
    <row r="19" spans="1:6">
      <c r="B19" t="s">
        <v>74</v>
      </c>
    </row>
    <row r="21" spans="1:6">
      <c r="A21" t="s">
        <v>75</v>
      </c>
      <c r="D21" s="130">
        <f>別紙２!Z10</f>
        <v>290000</v>
      </c>
      <c r="E21" s="130"/>
      <c r="F21" s="36" t="s">
        <v>76</v>
      </c>
    </row>
    <row r="22" spans="1:6">
      <c r="A22" t="s">
        <v>260</v>
      </c>
      <c r="E22" s="111"/>
      <c r="F22" t="s">
        <v>259</v>
      </c>
    </row>
    <row r="24" spans="1:6">
      <c r="A24" t="s">
        <v>77</v>
      </c>
    </row>
    <row r="25" spans="1:6">
      <c r="B25" t="s">
        <v>78</v>
      </c>
    </row>
    <row r="27" spans="1:6">
      <c r="A27" t="s">
        <v>261</v>
      </c>
    </row>
    <row r="28" spans="1:6">
      <c r="B28" t="s">
        <v>79</v>
      </c>
      <c r="D28" s="131">
        <f>申請者情報項目!C8</f>
        <v>46011</v>
      </c>
      <c r="E28" s="131"/>
    </row>
    <row r="30" spans="1:6">
      <c r="A30" t="s">
        <v>80</v>
      </c>
    </row>
    <row r="32" spans="1:6">
      <c r="A32" t="s">
        <v>81</v>
      </c>
    </row>
    <row r="33" spans="1:10">
      <c r="A33" t="s">
        <v>82</v>
      </c>
      <c r="F33" s="132" t="str">
        <f>申請者情報項目!C10</f>
        <v>業務部</v>
      </c>
      <c r="G33" s="132"/>
      <c r="H33" s="37" t="str">
        <f>申請者情報項目!C11</f>
        <v>部長</v>
      </c>
      <c r="I33" s="132" t="str">
        <f>申請者情報項目!C9</f>
        <v>科学治郎</v>
      </c>
      <c r="J33" s="132"/>
    </row>
    <row r="34" spans="1:10">
      <c r="A34" t="s">
        <v>83</v>
      </c>
      <c r="F34" s="132" t="str">
        <f>申請者情報項目!C18</f>
        <v>業務部</v>
      </c>
      <c r="G34" s="132"/>
      <c r="H34" s="37" t="str">
        <f>申請者情報項目!C19</f>
        <v>課長</v>
      </c>
      <c r="I34" s="132" t="str">
        <f>申請者情報項目!C17</f>
        <v>科学三郎</v>
      </c>
      <c r="J34" s="132"/>
    </row>
    <row r="35" spans="1:10">
      <c r="A35" t="s">
        <v>84</v>
      </c>
      <c r="F35" s="132" t="str">
        <f>申請者情報項目!C22</f>
        <v>054-252-9023</v>
      </c>
      <c r="G35" s="132"/>
      <c r="H35" s="132" t="str">
        <f>申請者情報項目!C24</f>
        <v>kankyou@siz-kankyou.or.jp</v>
      </c>
      <c r="I35" s="132"/>
      <c r="J35" s="132"/>
    </row>
    <row r="37" spans="1:10" ht="316.14999999999998" customHeight="1">
      <c r="A37" s="133" t="s">
        <v>100</v>
      </c>
      <c r="B37" s="133"/>
      <c r="C37" s="133"/>
      <c r="D37" s="133"/>
      <c r="E37" s="133"/>
      <c r="F37" s="133"/>
      <c r="G37" s="133"/>
      <c r="H37" s="133"/>
      <c r="I37" s="133"/>
      <c r="J37" s="133"/>
    </row>
  </sheetData>
  <sheetProtection algorithmName="SHA-512" hashValue="U+tM2HMO5CD6czNnBnUrA+8KERfTrJdR/rb5ig5ag3Z8UFZ/MSlZEmCRg/hKbdWvUBrPhDRme+nPpk2ux6an1w==" saltValue="Mo7oi5WD7viXAUr70SXPUQ==" spinCount="100000" sheet="1" objects="1" scenarios="1"/>
  <mergeCells count="19">
    <mergeCell ref="I1:J1"/>
    <mergeCell ref="A11:J11"/>
    <mergeCell ref="A12:J12"/>
    <mergeCell ref="B16:J16"/>
    <mergeCell ref="I2:J2"/>
    <mergeCell ref="I3:J3"/>
    <mergeCell ref="F7:J7"/>
    <mergeCell ref="F8:J8"/>
    <mergeCell ref="F9:J9"/>
    <mergeCell ref="A13:J13"/>
    <mergeCell ref="D21:E21"/>
    <mergeCell ref="D28:E28"/>
    <mergeCell ref="I33:J33"/>
    <mergeCell ref="F33:G33"/>
    <mergeCell ref="A37:J37"/>
    <mergeCell ref="F34:G34"/>
    <mergeCell ref="I34:J34"/>
    <mergeCell ref="F35:G35"/>
    <mergeCell ref="H35:J35"/>
  </mergeCells>
  <phoneticPr fontId="2"/>
  <pageMargins left="0.82677165354330717" right="0.23622047244094491" top="0.74803149606299213" bottom="0.74803149606299213" header="0.31496062992125984" footer="0.31496062992125984"/>
  <pageSetup paperSize="9" scale="90" orientation="portrait" r:id="rId1"/>
  <rowBreaks count="1" manualBreakCount="1">
    <brk id="36"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98"/>
  <sheetViews>
    <sheetView showGridLines="0" view="pageBreakPreview" zoomScaleNormal="85" zoomScaleSheetLayoutView="100" workbookViewId="0">
      <selection activeCell="P67" sqref="P67:T67"/>
    </sheetView>
  </sheetViews>
  <sheetFormatPr defaultColWidth="2.875" defaultRowHeight="13.5"/>
  <cols>
    <col min="1" max="13" width="2.875" style="2"/>
    <col min="14" max="16384" width="2.875" style="1"/>
  </cols>
  <sheetData>
    <row r="1" spans="1:27" ht="17.45" customHeight="1">
      <c r="A1" s="1" t="s">
        <v>12</v>
      </c>
      <c r="B1" s="1"/>
      <c r="C1" s="1"/>
      <c r="D1" s="1"/>
      <c r="E1" s="1"/>
      <c r="F1" s="1"/>
      <c r="G1" s="1"/>
      <c r="H1" s="1"/>
      <c r="I1" s="1"/>
      <c r="J1" s="1"/>
      <c r="K1" s="1"/>
      <c r="L1" s="1"/>
      <c r="M1" s="1"/>
    </row>
    <row r="2" spans="1:27" ht="45.4" customHeight="1" thickBot="1">
      <c r="A2" s="220" t="s">
        <v>287</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row>
    <row r="3" spans="1:27" s="38" customFormat="1" ht="20.45" customHeight="1">
      <c r="A3" s="231" t="s">
        <v>0</v>
      </c>
      <c r="B3" s="232"/>
      <c r="C3" s="232"/>
      <c r="D3" s="232"/>
      <c r="E3" s="233"/>
      <c r="F3" s="229" t="s">
        <v>111</v>
      </c>
      <c r="G3" s="229"/>
      <c r="H3" s="229"/>
      <c r="I3" s="229"/>
      <c r="J3" s="229"/>
      <c r="K3" s="229"/>
      <c r="L3" s="229"/>
      <c r="M3" s="229"/>
      <c r="N3" s="229"/>
      <c r="O3" s="229"/>
      <c r="P3" s="229"/>
      <c r="Q3" s="229"/>
      <c r="R3" s="229"/>
      <c r="S3" s="229"/>
      <c r="T3" s="229"/>
      <c r="U3" s="229"/>
      <c r="V3" s="229"/>
      <c r="W3" s="229"/>
      <c r="X3" s="229"/>
      <c r="Y3" s="229"/>
      <c r="Z3" s="229"/>
      <c r="AA3" s="230"/>
    </row>
    <row r="4" spans="1:27" s="38" customFormat="1" ht="20.45" customHeight="1">
      <c r="A4" s="186" t="s">
        <v>1</v>
      </c>
      <c r="B4" s="187"/>
      <c r="C4" s="187"/>
      <c r="D4" s="187"/>
      <c r="E4" s="187"/>
      <c r="F4" s="235" t="str">
        <f>申請者情報項目!C5</f>
        <v>株式会社〇〇〇</v>
      </c>
      <c r="G4" s="235"/>
      <c r="H4" s="235"/>
      <c r="I4" s="235"/>
      <c r="J4" s="235"/>
      <c r="K4" s="235"/>
      <c r="L4" s="235"/>
      <c r="M4" s="235"/>
      <c r="N4" s="235"/>
      <c r="O4" s="235"/>
      <c r="P4" s="235"/>
      <c r="Q4" s="235"/>
      <c r="R4" s="235"/>
      <c r="S4" s="235"/>
      <c r="T4" s="235"/>
      <c r="U4" s="235"/>
      <c r="V4" s="235"/>
      <c r="W4" s="235"/>
      <c r="X4" s="235"/>
      <c r="Y4" s="235"/>
      <c r="Z4" s="235"/>
      <c r="AA4" s="236"/>
    </row>
    <row r="5" spans="1:27" s="38" customFormat="1" ht="20.45" customHeight="1">
      <c r="A5" s="186" t="s">
        <v>2</v>
      </c>
      <c r="B5" s="187"/>
      <c r="C5" s="187"/>
      <c r="D5" s="187"/>
      <c r="E5" s="187"/>
      <c r="F5" s="167" t="s">
        <v>16</v>
      </c>
      <c r="G5" s="168"/>
      <c r="H5" s="168"/>
      <c r="I5" s="168"/>
      <c r="J5" s="168"/>
      <c r="K5" s="168"/>
      <c r="L5" s="168"/>
      <c r="M5" s="168"/>
      <c r="N5" s="168"/>
      <c r="O5" s="168"/>
      <c r="P5" s="168"/>
      <c r="Q5" s="168"/>
      <c r="R5" s="168"/>
      <c r="S5" s="168"/>
      <c r="T5" s="168"/>
      <c r="U5" s="168"/>
      <c r="V5" s="168"/>
      <c r="W5" s="168"/>
      <c r="X5" s="168"/>
      <c r="Y5" s="168"/>
      <c r="Z5" s="168"/>
      <c r="AA5" s="237"/>
    </row>
    <row r="6" spans="1:27" s="38" customFormat="1" ht="20.45" customHeight="1">
      <c r="A6" s="186"/>
      <c r="B6" s="187"/>
      <c r="C6" s="187"/>
      <c r="D6" s="187"/>
      <c r="E6" s="187"/>
      <c r="F6" s="177" t="s">
        <v>13</v>
      </c>
      <c r="G6" s="177"/>
      <c r="H6" s="177"/>
      <c r="I6" s="177"/>
      <c r="J6" s="177" t="s">
        <v>14</v>
      </c>
      <c r="K6" s="177"/>
      <c r="L6" s="177"/>
      <c r="M6" s="177"/>
      <c r="N6" s="177"/>
      <c r="O6" s="177" t="s">
        <v>11</v>
      </c>
      <c r="P6" s="177"/>
      <c r="Q6" s="177"/>
      <c r="R6" s="177"/>
      <c r="S6" s="177"/>
      <c r="T6" s="243" t="s">
        <v>4</v>
      </c>
      <c r="U6" s="243"/>
      <c r="V6" s="243"/>
      <c r="W6" s="243"/>
      <c r="X6" s="243"/>
      <c r="Y6" s="243"/>
      <c r="Z6" s="243"/>
      <c r="AA6" s="244"/>
    </row>
    <row r="7" spans="1:27" s="38" customFormat="1" ht="20.45" customHeight="1">
      <c r="A7" s="186"/>
      <c r="B7" s="187"/>
      <c r="C7" s="187"/>
      <c r="D7" s="187"/>
      <c r="E7" s="187"/>
      <c r="F7" s="178" t="str">
        <f>申請者情報項目!C9</f>
        <v>科学治郎</v>
      </c>
      <c r="G7" s="178"/>
      <c r="H7" s="178"/>
      <c r="I7" s="178"/>
      <c r="J7" s="178" t="str">
        <f>申請者情報項目!C10</f>
        <v>業務部</v>
      </c>
      <c r="K7" s="178"/>
      <c r="L7" s="178"/>
      <c r="M7" s="178"/>
      <c r="N7" s="178"/>
      <c r="O7" s="178" t="str">
        <f>申請者情報項目!C11</f>
        <v>部長</v>
      </c>
      <c r="P7" s="178"/>
      <c r="Q7" s="178"/>
      <c r="R7" s="178"/>
      <c r="S7" s="193"/>
      <c r="T7" s="39" t="s">
        <v>15</v>
      </c>
      <c r="U7" s="194" t="str">
        <f>申請者情報項目!C12</f>
        <v>420-0853</v>
      </c>
      <c r="V7" s="194"/>
      <c r="W7" s="194"/>
      <c r="X7" s="194"/>
      <c r="Y7" s="194"/>
      <c r="Z7" s="194"/>
      <c r="AA7" s="195"/>
    </row>
    <row r="8" spans="1:27" s="38" customFormat="1" ht="20.45" customHeight="1">
      <c r="A8" s="186"/>
      <c r="B8" s="187"/>
      <c r="C8" s="187"/>
      <c r="D8" s="187"/>
      <c r="E8" s="187"/>
      <c r="F8" s="188" t="s">
        <v>5</v>
      </c>
      <c r="G8" s="189"/>
      <c r="H8" s="189"/>
      <c r="I8" s="234"/>
      <c r="J8" s="176" t="s">
        <v>6</v>
      </c>
      <c r="K8" s="176"/>
      <c r="L8" s="176"/>
      <c r="M8" s="176"/>
      <c r="N8" s="176" t="s">
        <v>7</v>
      </c>
      <c r="O8" s="176"/>
      <c r="P8" s="176"/>
      <c r="Q8" s="176"/>
      <c r="R8" s="176"/>
      <c r="S8" s="188"/>
      <c r="T8" s="221" t="str">
        <f>申請者情報項目!C13</f>
        <v>静岡県静岡市●●●</v>
      </c>
      <c r="U8" s="222"/>
      <c r="V8" s="222"/>
      <c r="W8" s="222"/>
      <c r="X8" s="222"/>
      <c r="Y8" s="222"/>
      <c r="Z8" s="222"/>
      <c r="AA8" s="223"/>
    </row>
    <row r="9" spans="1:27" s="38" customFormat="1" ht="20.45" customHeight="1">
      <c r="A9" s="186"/>
      <c r="B9" s="187"/>
      <c r="C9" s="187"/>
      <c r="D9" s="187"/>
      <c r="E9" s="187"/>
      <c r="F9" s="193" t="str">
        <f>申請者情報項目!C14</f>
        <v>054-252-9023</v>
      </c>
      <c r="G9" s="196"/>
      <c r="H9" s="196"/>
      <c r="I9" s="197"/>
      <c r="J9" s="178" t="str">
        <f>申請者情報項目!C15</f>
        <v>054-652-0667</v>
      </c>
      <c r="K9" s="178"/>
      <c r="L9" s="178"/>
      <c r="M9" s="178"/>
      <c r="N9" s="178" t="str">
        <f>申請者情報項目!C16</f>
        <v>kankyou@siz-kankyou.or.jp</v>
      </c>
      <c r="O9" s="178"/>
      <c r="P9" s="178"/>
      <c r="Q9" s="178"/>
      <c r="R9" s="178"/>
      <c r="S9" s="193"/>
      <c r="T9" s="224"/>
      <c r="U9" s="225"/>
      <c r="V9" s="225"/>
      <c r="W9" s="225"/>
      <c r="X9" s="225"/>
      <c r="Y9" s="225"/>
      <c r="Z9" s="225"/>
      <c r="AA9" s="226"/>
    </row>
    <row r="10" spans="1:27" s="38" customFormat="1" ht="20.45" customHeight="1">
      <c r="A10" s="186"/>
      <c r="B10" s="187"/>
      <c r="C10" s="187"/>
      <c r="D10" s="187"/>
      <c r="E10" s="187"/>
      <c r="F10" s="188" t="s">
        <v>8</v>
      </c>
      <c r="G10" s="189"/>
      <c r="H10" s="189"/>
      <c r="I10" s="189"/>
      <c r="J10" s="189"/>
      <c r="K10" s="189"/>
      <c r="L10" s="189"/>
      <c r="M10" s="189"/>
      <c r="N10" s="189"/>
      <c r="O10" s="189"/>
      <c r="P10" s="189"/>
      <c r="Q10" s="189"/>
      <c r="R10" s="189"/>
      <c r="S10" s="189"/>
      <c r="T10" s="189"/>
      <c r="U10" s="189"/>
      <c r="V10" s="189"/>
      <c r="W10" s="189"/>
      <c r="X10" s="189"/>
      <c r="Y10" s="189"/>
      <c r="Z10" s="189"/>
      <c r="AA10" s="190"/>
    </row>
    <row r="11" spans="1:27" s="38" customFormat="1" ht="20.45" customHeight="1">
      <c r="A11" s="186"/>
      <c r="B11" s="187"/>
      <c r="C11" s="187"/>
      <c r="D11" s="187"/>
      <c r="E11" s="187"/>
      <c r="F11" s="176" t="s">
        <v>17</v>
      </c>
      <c r="G11" s="176"/>
      <c r="H11" s="176"/>
      <c r="I11" s="176"/>
      <c r="J11" s="176" t="s">
        <v>14</v>
      </c>
      <c r="K11" s="176"/>
      <c r="L11" s="176"/>
      <c r="M11" s="176"/>
      <c r="N11" s="176"/>
      <c r="O11" s="176" t="s">
        <v>11</v>
      </c>
      <c r="P11" s="176"/>
      <c r="Q11" s="176"/>
      <c r="R11" s="176"/>
      <c r="S11" s="176"/>
      <c r="T11" s="227" t="s">
        <v>4</v>
      </c>
      <c r="U11" s="227"/>
      <c r="V11" s="227"/>
      <c r="W11" s="227"/>
      <c r="X11" s="227"/>
      <c r="Y11" s="227"/>
      <c r="Z11" s="227"/>
      <c r="AA11" s="228"/>
    </row>
    <row r="12" spans="1:27" s="38" customFormat="1" ht="20.45" customHeight="1">
      <c r="A12" s="186"/>
      <c r="B12" s="187"/>
      <c r="C12" s="187"/>
      <c r="D12" s="187"/>
      <c r="E12" s="187"/>
      <c r="F12" s="178" t="str">
        <f>申請者情報項目!C17</f>
        <v>科学三郎</v>
      </c>
      <c r="G12" s="178"/>
      <c r="H12" s="178"/>
      <c r="I12" s="178"/>
      <c r="J12" s="178" t="str">
        <f>申請者情報項目!C18</f>
        <v>業務部</v>
      </c>
      <c r="K12" s="178"/>
      <c r="L12" s="178"/>
      <c r="M12" s="178"/>
      <c r="N12" s="178"/>
      <c r="O12" s="178" t="str">
        <f>申請者情報項目!C19</f>
        <v>課長</v>
      </c>
      <c r="P12" s="178"/>
      <c r="Q12" s="178"/>
      <c r="R12" s="178"/>
      <c r="S12" s="193"/>
      <c r="T12" s="39" t="s">
        <v>15</v>
      </c>
      <c r="U12" s="194" t="str">
        <f>申請者情報項目!C20</f>
        <v>420-0853</v>
      </c>
      <c r="V12" s="194"/>
      <c r="W12" s="194"/>
      <c r="X12" s="194"/>
      <c r="Y12" s="194"/>
      <c r="Z12" s="194"/>
      <c r="AA12" s="195"/>
    </row>
    <row r="13" spans="1:27" s="38" customFormat="1" ht="20.45" customHeight="1">
      <c r="A13" s="186"/>
      <c r="B13" s="187"/>
      <c r="C13" s="187"/>
      <c r="D13" s="187"/>
      <c r="E13" s="187"/>
      <c r="F13" s="188" t="s">
        <v>5</v>
      </c>
      <c r="G13" s="189"/>
      <c r="H13" s="189"/>
      <c r="I13" s="234"/>
      <c r="J13" s="176" t="s">
        <v>6</v>
      </c>
      <c r="K13" s="176"/>
      <c r="L13" s="176"/>
      <c r="M13" s="176"/>
      <c r="N13" s="176" t="s">
        <v>7</v>
      </c>
      <c r="O13" s="176"/>
      <c r="P13" s="176"/>
      <c r="Q13" s="176"/>
      <c r="R13" s="176"/>
      <c r="S13" s="188"/>
      <c r="T13" s="221" t="str">
        <f>申請者情報項目!C21</f>
        <v>静岡県静岡市●●●</v>
      </c>
      <c r="U13" s="222"/>
      <c r="V13" s="222"/>
      <c r="W13" s="222"/>
      <c r="X13" s="222"/>
      <c r="Y13" s="222"/>
      <c r="Z13" s="222"/>
      <c r="AA13" s="223"/>
    </row>
    <row r="14" spans="1:27" s="38" customFormat="1" ht="20.45" customHeight="1">
      <c r="A14" s="186"/>
      <c r="B14" s="187"/>
      <c r="C14" s="187"/>
      <c r="D14" s="187"/>
      <c r="E14" s="187"/>
      <c r="F14" s="193" t="str">
        <f>申請者情報項目!C22</f>
        <v>054-252-9023</v>
      </c>
      <c r="G14" s="196"/>
      <c r="H14" s="196"/>
      <c r="I14" s="197"/>
      <c r="J14" s="178" t="str">
        <f>申請者情報項目!C23</f>
        <v>054-353-9999</v>
      </c>
      <c r="K14" s="178"/>
      <c r="L14" s="178"/>
      <c r="M14" s="178"/>
      <c r="N14" s="178" t="str">
        <f>申請者情報項目!C24</f>
        <v>kankyou@siz-kankyou.or.jp</v>
      </c>
      <c r="O14" s="178"/>
      <c r="P14" s="178"/>
      <c r="Q14" s="178"/>
      <c r="R14" s="178"/>
      <c r="S14" s="193"/>
      <c r="T14" s="224"/>
      <c r="U14" s="225"/>
      <c r="V14" s="225"/>
      <c r="W14" s="225"/>
      <c r="X14" s="225"/>
      <c r="Y14" s="225"/>
      <c r="Z14" s="225"/>
      <c r="AA14" s="226"/>
    </row>
    <row r="15" spans="1:27" s="38" customFormat="1" ht="20.45" customHeight="1">
      <c r="A15" s="186"/>
      <c r="B15" s="187"/>
      <c r="C15" s="187"/>
      <c r="D15" s="187"/>
      <c r="E15" s="187"/>
      <c r="F15" s="188" t="s">
        <v>18</v>
      </c>
      <c r="G15" s="189"/>
      <c r="H15" s="189"/>
      <c r="I15" s="189"/>
      <c r="J15" s="189"/>
      <c r="K15" s="189"/>
      <c r="L15" s="189"/>
      <c r="M15" s="189"/>
      <c r="N15" s="189"/>
      <c r="O15" s="189"/>
      <c r="P15" s="189"/>
      <c r="Q15" s="189"/>
      <c r="R15" s="189"/>
      <c r="S15" s="189"/>
      <c r="T15" s="241"/>
      <c r="U15" s="241"/>
      <c r="V15" s="241"/>
      <c r="W15" s="241"/>
      <c r="X15" s="241"/>
      <c r="Y15" s="241"/>
      <c r="Z15" s="241"/>
      <c r="AA15" s="242"/>
    </row>
    <row r="16" spans="1:27" s="38" customFormat="1" ht="20.45" customHeight="1">
      <c r="A16" s="186"/>
      <c r="B16" s="187"/>
      <c r="C16" s="187"/>
      <c r="D16" s="187"/>
      <c r="E16" s="187"/>
      <c r="F16" s="188" t="s">
        <v>19</v>
      </c>
      <c r="G16" s="189"/>
      <c r="H16" s="189"/>
      <c r="I16" s="234"/>
      <c r="J16" s="176" t="s">
        <v>14</v>
      </c>
      <c r="K16" s="176"/>
      <c r="L16" s="176"/>
      <c r="M16" s="176"/>
      <c r="N16" s="176"/>
      <c r="O16" s="176" t="s">
        <v>11</v>
      </c>
      <c r="P16" s="176"/>
      <c r="Q16" s="176"/>
      <c r="R16" s="176"/>
      <c r="S16" s="176"/>
      <c r="T16" s="227" t="s">
        <v>4</v>
      </c>
      <c r="U16" s="227"/>
      <c r="V16" s="227"/>
      <c r="W16" s="227"/>
      <c r="X16" s="227"/>
      <c r="Y16" s="227"/>
      <c r="Z16" s="227"/>
      <c r="AA16" s="228"/>
    </row>
    <row r="17" spans="1:27" s="38" customFormat="1" ht="20.45" customHeight="1">
      <c r="A17" s="186"/>
      <c r="B17" s="187"/>
      <c r="C17" s="187"/>
      <c r="D17" s="187"/>
      <c r="E17" s="187"/>
      <c r="F17" s="178" t="str">
        <f>申請者情報項目!C25</f>
        <v>科学四郎</v>
      </c>
      <c r="G17" s="178"/>
      <c r="H17" s="178"/>
      <c r="I17" s="178"/>
      <c r="J17" s="178" t="str">
        <f>申請者情報項目!C26</f>
        <v>総務部</v>
      </c>
      <c r="K17" s="178"/>
      <c r="L17" s="178"/>
      <c r="M17" s="178"/>
      <c r="N17" s="178"/>
      <c r="O17" s="178" t="str">
        <f>申請者情報項目!C27</f>
        <v>部長</v>
      </c>
      <c r="P17" s="178"/>
      <c r="Q17" s="178"/>
      <c r="R17" s="178"/>
      <c r="S17" s="193"/>
      <c r="T17" s="39" t="s">
        <v>15</v>
      </c>
      <c r="U17" s="194" t="str">
        <f>申請者情報項目!C28</f>
        <v>420-0853</v>
      </c>
      <c r="V17" s="194"/>
      <c r="W17" s="194"/>
      <c r="X17" s="194"/>
      <c r="Y17" s="194"/>
      <c r="Z17" s="194"/>
      <c r="AA17" s="195"/>
    </row>
    <row r="18" spans="1:27" s="38" customFormat="1" ht="20.45" customHeight="1">
      <c r="A18" s="186"/>
      <c r="B18" s="187"/>
      <c r="C18" s="187"/>
      <c r="D18" s="187"/>
      <c r="E18" s="187"/>
      <c r="F18" s="188" t="s">
        <v>5</v>
      </c>
      <c r="G18" s="189"/>
      <c r="H18" s="189"/>
      <c r="I18" s="234"/>
      <c r="J18" s="176" t="s">
        <v>6</v>
      </c>
      <c r="K18" s="176"/>
      <c r="L18" s="176"/>
      <c r="M18" s="176"/>
      <c r="N18" s="176" t="s">
        <v>7</v>
      </c>
      <c r="O18" s="176"/>
      <c r="P18" s="176"/>
      <c r="Q18" s="176"/>
      <c r="R18" s="176"/>
      <c r="S18" s="188"/>
      <c r="T18" s="221" t="str">
        <f>申請者情報項目!C29</f>
        <v>静岡県静岡市●●●</v>
      </c>
      <c r="U18" s="222"/>
      <c r="V18" s="222"/>
      <c r="W18" s="222"/>
      <c r="X18" s="222"/>
      <c r="Y18" s="222"/>
      <c r="Z18" s="222"/>
      <c r="AA18" s="223"/>
    </row>
    <row r="19" spans="1:27" s="38" customFormat="1" ht="20.45" customHeight="1">
      <c r="A19" s="186"/>
      <c r="B19" s="187"/>
      <c r="C19" s="187"/>
      <c r="D19" s="187"/>
      <c r="E19" s="187"/>
      <c r="F19" s="193" t="str">
        <f>申請者情報項目!C30</f>
        <v>054-252-9023</v>
      </c>
      <c r="G19" s="196"/>
      <c r="H19" s="196"/>
      <c r="I19" s="197"/>
      <c r="J19" s="178" t="str">
        <f>申請者情報項目!C31</f>
        <v>054-353-9999</v>
      </c>
      <c r="K19" s="178"/>
      <c r="L19" s="178"/>
      <c r="M19" s="178"/>
      <c r="N19" s="178" t="str">
        <f>申請者情報項目!C32</f>
        <v>kankyou@siz-kankyou.or.jp</v>
      </c>
      <c r="O19" s="178"/>
      <c r="P19" s="178"/>
      <c r="Q19" s="178"/>
      <c r="R19" s="178"/>
      <c r="S19" s="193"/>
      <c r="T19" s="224"/>
      <c r="U19" s="225"/>
      <c r="V19" s="225"/>
      <c r="W19" s="225"/>
      <c r="X19" s="225"/>
      <c r="Y19" s="225"/>
      <c r="Z19" s="225"/>
      <c r="AA19" s="226"/>
    </row>
    <row r="20" spans="1:27" s="38" customFormat="1" ht="20.45" customHeight="1">
      <c r="A20" s="198" t="s">
        <v>195</v>
      </c>
      <c r="B20" s="199"/>
      <c r="C20" s="199"/>
      <c r="D20" s="199"/>
      <c r="E20" s="200"/>
      <c r="F20" s="193" t="s">
        <v>68</v>
      </c>
      <c r="G20" s="196"/>
      <c r="H20" s="196"/>
      <c r="I20" s="197"/>
      <c r="J20" s="204"/>
      <c r="K20" s="205"/>
      <c r="L20" s="205"/>
      <c r="M20" s="205"/>
      <c r="N20" s="205"/>
      <c r="O20" s="205"/>
      <c r="P20" s="205"/>
      <c r="Q20" s="205"/>
      <c r="R20" s="205"/>
      <c r="S20" s="205"/>
      <c r="T20" s="205"/>
      <c r="U20" s="205"/>
      <c r="V20" s="205"/>
      <c r="W20" s="205"/>
      <c r="X20" s="205"/>
      <c r="Y20" s="205"/>
      <c r="Z20" s="205"/>
      <c r="AA20" s="206"/>
    </row>
    <row r="21" spans="1:27" s="38" customFormat="1" ht="20.45" customHeight="1">
      <c r="A21" s="201"/>
      <c r="B21" s="202"/>
      <c r="C21" s="202"/>
      <c r="D21" s="202"/>
      <c r="E21" s="203"/>
      <c r="F21" s="193" t="s">
        <v>196</v>
      </c>
      <c r="G21" s="196"/>
      <c r="H21" s="196"/>
      <c r="I21" s="197"/>
      <c r="J21" s="204"/>
      <c r="K21" s="205"/>
      <c r="L21" s="205"/>
      <c r="M21" s="205"/>
      <c r="N21" s="205"/>
      <c r="O21" s="205"/>
      <c r="P21" s="205"/>
      <c r="Q21" s="205"/>
      <c r="R21" s="205"/>
      <c r="S21" s="205"/>
      <c r="T21" s="205"/>
      <c r="U21" s="205"/>
      <c r="V21" s="205"/>
      <c r="W21" s="205"/>
      <c r="X21" s="205"/>
      <c r="Y21" s="205"/>
      <c r="Z21" s="205"/>
      <c r="AA21" s="206"/>
    </row>
    <row r="22" spans="1:27" s="38" customFormat="1" ht="20.45" customHeight="1">
      <c r="A22" s="253" t="s">
        <v>124</v>
      </c>
      <c r="B22" s="187"/>
      <c r="C22" s="187"/>
      <c r="D22" s="187"/>
      <c r="E22" s="187"/>
      <c r="F22" s="187" t="s">
        <v>9</v>
      </c>
      <c r="G22" s="187"/>
      <c r="H22" s="187"/>
      <c r="I22" s="187"/>
      <c r="J22" s="187"/>
      <c r="K22" s="187" t="s">
        <v>10</v>
      </c>
      <c r="L22" s="187"/>
      <c r="M22" s="187"/>
      <c r="N22" s="187"/>
      <c r="O22" s="187"/>
      <c r="P22" s="187"/>
      <c r="Q22" s="187"/>
      <c r="R22" s="187"/>
      <c r="S22" s="187"/>
      <c r="T22" s="187"/>
      <c r="U22" s="187"/>
      <c r="V22" s="187"/>
      <c r="W22" s="187"/>
      <c r="X22" s="187"/>
      <c r="Y22" s="187"/>
      <c r="Z22" s="187"/>
      <c r="AA22" s="207"/>
    </row>
    <row r="23" spans="1:27" s="38" customFormat="1" ht="20.45" customHeight="1">
      <c r="A23" s="186"/>
      <c r="B23" s="187"/>
      <c r="C23" s="187"/>
      <c r="D23" s="187"/>
      <c r="E23" s="187"/>
      <c r="F23" s="187"/>
      <c r="G23" s="187"/>
      <c r="H23" s="187"/>
      <c r="I23" s="187"/>
      <c r="J23" s="187"/>
      <c r="K23" s="187" t="s">
        <v>11</v>
      </c>
      <c r="L23" s="187"/>
      <c r="M23" s="187"/>
      <c r="N23" s="187" t="s">
        <v>3</v>
      </c>
      <c r="O23" s="187"/>
      <c r="P23" s="187"/>
      <c r="Q23" s="187"/>
      <c r="R23" s="187" t="s">
        <v>21</v>
      </c>
      <c r="S23" s="187"/>
      <c r="T23" s="187"/>
      <c r="U23" s="187"/>
      <c r="V23" s="191" t="s">
        <v>20</v>
      </c>
      <c r="W23" s="191"/>
      <c r="X23" s="191"/>
      <c r="Y23" s="191"/>
      <c r="Z23" s="191"/>
      <c r="AA23" s="192"/>
    </row>
    <row r="24" spans="1:27" s="38" customFormat="1" ht="12">
      <c r="A24" s="186"/>
      <c r="B24" s="187"/>
      <c r="C24" s="187"/>
      <c r="D24" s="187"/>
      <c r="E24" s="187"/>
      <c r="F24" s="209"/>
      <c r="G24" s="209"/>
      <c r="H24" s="209"/>
      <c r="I24" s="209"/>
      <c r="J24" s="209"/>
      <c r="K24" s="209"/>
      <c r="L24" s="209"/>
      <c r="M24" s="209"/>
      <c r="N24" s="209"/>
      <c r="O24" s="209"/>
      <c r="P24" s="209"/>
      <c r="Q24" s="209"/>
      <c r="R24" s="209"/>
      <c r="S24" s="209"/>
      <c r="T24" s="209"/>
      <c r="U24" s="209"/>
      <c r="V24" s="238"/>
      <c r="W24" s="238"/>
      <c r="X24" s="238"/>
      <c r="Y24" s="238"/>
      <c r="Z24" s="238"/>
      <c r="AA24" s="239"/>
    </row>
    <row r="25" spans="1:27" s="38" customFormat="1" ht="12">
      <c r="A25" s="186"/>
      <c r="B25" s="187"/>
      <c r="C25" s="187"/>
      <c r="D25" s="187"/>
      <c r="E25" s="187"/>
      <c r="F25" s="209"/>
      <c r="G25" s="209"/>
      <c r="H25" s="209"/>
      <c r="I25" s="209"/>
      <c r="J25" s="209"/>
      <c r="K25" s="209"/>
      <c r="L25" s="209"/>
      <c r="M25" s="209"/>
      <c r="N25" s="209"/>
      <c r="O25" s="209"/>
      <c r="P25" s="209"/>
      <c r="Q25" s="209"/>
      <c r="R25" s="209"/>
      <c r="S25" s="209"/>
      <c r="T25" s="209"/>
      <c r="U25" s="209"/>
      <c r="V25" s="209"/>
      <c r="W25" s="209"/>
      <c r="X25" s="209"/>
      <c r="Y25" s="209"/>
      <c r="Z25" s="209"/>
      <c r="AA25" s="240"/>
    </row>
    <row r="26" spans="1:27" s="38" customFormat="1" ht="12">
      <c r="A26" s="186"/>
      <c r="B26" s="187"/>
      <c r="C26" s="187"/>
      <c r="D26" s="187"/>
      <c r="E26" s="187"/>
      <c r="F26" s="209"/>
      <c r="G26" s="209"/>
      <c r="H26" s="209"/>
      <c r="I26" s="209"/>
      <c r="J26" s="209"/>
      <c r="K26" s="209"/>
      <c r="L26" s="209"/>
      <c r="M26" s="209"/>
      <c r="N26" s="209"/>
      <c r="O26" s="209"/>
      <c r="P26" s="209"/>
      <c r="Q26" s="209"/>
      <c r="R26" s="209"/>
      <c r="S26" s="209"/>
      <c r="T26" s="209"/>
      <c r="U26" s="209"/>
      <c r="V26" s="238"/>
      <c r="W26" s="238"/>
      <c r="X26" s="238"/>
      <c r="Y26" s="238"/>
      <c r="Z26" s="238"/>
      <c r="AA26" s="239"/>
    </row>
    <row r="27" spans="1:27" s="38" customFormat="1" ht="12">
      <c r="A27" s="186"/>
      <c r="B27" s="187"/>
      <c r="C27" s="187"/>
      <c r="D27" s="187"/>
      <c r="E27" s="187"/>
      <c r="F27" s="209"/>
      <c r="G27" s="209"/>
      <c r="H27" s="209"/>
      <c r="I27" s="209"/>
      <c r="J27" s="209"/>
      <c r="K27" s="209"/>
      <c r="L27" s="209"/>
      <c r="M27" s="209"/>
      <c r="N27" s="209"/>
      <c r="O27" s="209"/>
      <c r="P27" s="209"/>
      <c r="Q27" s="209"/>
      <c r="R27" s="209"/>
      <c r="S27" s="209"/>
      <c r="T27" s="209"/>
      <c r="U27" s="209"/>
      <c r="V27" s="209"/>
      <c r="W27" s="209"/>
      <c r="X27" s="209"/>
      <c r="Y27" s="209"/>
      <c r="Z27" s="209"/>
      <c r="AA27" s="240"/>
    </row>
    <row r="28" spans="1:27" s="38" customFormat="1" ht="12">
      <c r="A28" s="186"/>
      <c r="B28" s="187"/>
      <c r="C28" s="187"/>
      <c r="D28" s="187"/>
      <c r="E28" s="187"/>
      <c r="F28" s="209"/>
      <c r="G28" s="209"/>
      <c r="H28" s="209"/>
      <c r="I28" s="209"/>
      <c r="J28" s="209"/>
      <c r="K28" s="209"/>
      <c r="L28" s="209"/>
      <c r="M28" s="209"/>
      <c r="N28" s="209"/>
      <c r="O28" s="209"/>
      <c r="P28" s="209"/>
      <c r="Q28" s="209"/>
      <c r="R28" s="209"/>
      <c r="S28" s="209"/>
      <c r="T28" s="209"/>
      <c r="U28" s="209"/>
      <c r="V28" s="238"/>
      <c r="W28" s="238"/>
      <c r="X28" s="238"/>
      <c r="Y28" s="238"/>
      <c r="Z28" s="238"/>
      <c r="AA28" s="239"/>
    </row>
    <row r="29" spans="1:27" s="38" customFormat="1" ht="12.75" thickBot="1">
      <c r="A29" s="254"/>
      <c r="B29" s="255"/>
      <c r="C29" s="255"/>
      <c r="D29" s="255"/>
      <c r="E29" s="255"/>
      <c r="F29" s="216"/>
      <c r="G29" s="216"/>
      <c r="H29" s="216"/>
      <c r="I29" s="216"/>
      <c r="J29" s="216"/>
      <c r="K29" s="216"/>
      <c r="L29" s="216"/>
      <c r="M29" s="216"/>
      <c r="N29" s="216"/>
      <c r="O29" s="216"/>
      <c r="P29" s="216"/>
      <c r="Q29" s="216"/>
      <c r="R29" s="216"/>
      <c r="S29" s="216"/>
      <c r="T29" s="216"/>
      <c r="U29" s="216"/>
      <c r="V29" s="216"/>
      <c r="W29" s="216"/>
      <c r="X29" s="216"/>
      <c r="Y29" s="216"/>
      <c r="Z29" s="216"/>
      <c r="AA29" s="252"/>
    </row>
    <row r="30" spans="1:27" s="38" customFormat="1" ht="20.45" customHeight="1">
      <c r="A30" s="278" t="s">
        <v>270</v>
      </c>
      <c r="B30" s="279"/>
      <c r="C30" s="279"/>
      <c r="D30" s="279"/>
      <c r="E30" s="280"/>
      <c r="F30" s="275" t="s">
        <v>9</v>
      </c>
      <c r="G30" s="276"/>
      <c r="H30" s="276"/>
      <c r="I30" s="276"/>
      <c r="J30" s="277"/>
      <c r="K30" s="187" t="s">
        <v>11</v>
      </c>
      <c r="L30" s="187"/>
      <c r="M30" s="187"/>
      <c r="N30" s="187" t="s">
        <v>3</v>
      </c>
      <c r="O30" s="187"/>
      <c r="P30" s="187"/>
      <c r="Q30" s="187"/>
      <c r="R30" s="187" t="s">
        <v>269</v>
      </c>
      <c r="S30" s="187"/>
      <c r="T30" s="187"/>
      <c r="U30" s="187"/>
      <c r="V30" s="191" t="s">
        <v>7</v>
      </c>
      <c r="W30" s="191"/>
      <c r="X30" s="191"/>
      <c r="Y30" s="191"/>
      <c r="Z30" s="191"/>
      <c r="AA30" s="192"/>
    </row>
    <row r="31" spans="1:27" s="38" customFormat="1" ht="18.75" customHeight="1">
      <c r="A31" s="281"/>
      <c r="B31" s="282"/>
      <c r="C31" s="282"/>
      <c r="D31" s="282"/>
      <c r="E31" s="283"/>
      <c r="F31" s="291"/>
      <c r="G31" s="291"/>
      <c r="H31" s="291"/>
      <c r="I31" s="291"/>
      <c r="J31" s="291"/>
      <c r="K31" s="209"/>
      <c r="L31" s="209"/>
      <c r="M31" s="209"/>
      <c r="N31" s="209"/>
      <c r="O31" s="209"/>
      <c r="P31" s="209"/>
      <c r="Q31" s="209"/>
      <c r="R31" s="209"/>
      <c r="S31" s="209"/>
      <c r="T31" s="209"/>
      <c r="U31" s="209"/>
      <c r="V31" s="269"/>
      <c r="W31" s="270"/>
      <c r="X31" s="270"/>
      <c r="Y31" s="270"/>
      <c r="Z31" s="270"/>
      <c r="AA31" s="271"/>
    </row>
    <row r="32" spans="1:27" s="38" customFormat="1" ht="19.5" customHeight="1" thickBot="1">
      <c r="A32" s="281"/>
      <c r="B32" s="282"/>
      <c r="C32" s="282"/>
      <c r="D32" s="282"/>
      <c r="E32" s="283"/>
      <c r="F32" s="292"/>
      <c r="G32" s="292"/>
      <c r="H32" s="292"/>
      <c r="I32" s="292"/>
      <c r="J32" s="292"/>
      <c r="K32" s="268"/>
      <c r="L32" s="268"/>
      <c r="M32" s="268"/>
      <c r="N32" s="268"/>
      <c r="O32" s="268"/>
      <c r="P32" s="268"/>
      <c r="Q32" s="268"/>
      <c r="R32" s="268"/>
      <c r="S32" s="268"/>
      <c r="T32" s="268"/>
      <c r="U32" s="268"/>
      <c r="V32" s="272"/>
      <c r="W32" s="273"/>
      <c r="X32" s="273"/>
      <c r="Y32" s="273"/>
      <c r="Z32" s="273"/>
      <c r="AA32" s="274"/>
    </row>
    <row r="33" spans="1:27" s="38" customFormat="1" ht="19.5" customHeight="1">
      <c r="A33" s="151" t="s">
        <v>282</v>
      </c>
      <c r="B33" s="142"/>
      <c r="C33" s="142"/>
      <c r="D33" s="142"/>
      <c r="E33" s="142"/>
      <c r="F33" s="142"/>
      <c r="G33" s="142"/>
      <c r="H33" s="142"/>
      <c r="I33" s="142"/>
      <c r="J33" s="142"/>
      <c r="K33" s="142" t="s">
        <v>279</v>
      </c>
      <c r="L33" s="142"/>
      <c r="M33" s="142"/>
      <c r="N33" s="142"/>
      <c r="O33" s="142"/>
      <c r="P33" s="142"/>
      <c r="Q33" s="143" t="s">
        <v>125</v>
      </c>
      <c r="R33" s="143"/>
      <c r="S33" s="143"/>
      <c r="T33" s="143"/>
      <c r="U33" s="144" t="s">
        <v>280</v>
      </c>
      <c r="V33" s="144"/>
      <c r="W33" s="144"/>
      <c r="X33" s="143" t="s">
        <v>125</v>
      </c>
      <c r="Y33" s="143"/>
      <c r="Z33" s="143"/>
      <c r="AA33" s="145"/>
    </row>
    <row r="34" spans="1:27" s="38" customFormat="1" ht="19.5" customHeight="1" thickBot="1">
      <c r="A34" s="146" t="s">
        <v>281</v>
      </c>
      <c r="B34" s="146"/>
      <c r="C34" s="146"/>
      <c r="D34" s="146"/>
      <c r="E34" s="146"/>
      <c r="F34" s="146"/>
      <c r="G34" s="146"/>
      <c r="H34" s="146"/>
      <c r="I34" s="146"/>
      <c r="J34" s="146"/>
      <c r="K34" s="146"/>
      <c r="L34" s="146"/>
      <c r="M34" s="146"/>
      <c r="N34" s="146"/>
      <c r="O34" s="146"/>
      <c r="P34" s="146"/>
      <c r="Q34" s="146"/>
      <c r="R34" s="146"/>
      <c r="S34" s="146"/>
      <c r="T34" s="146"/>
      <c r="U34" s="146"/>
      <c r="V34" s="146"/>
      <c r="W34" s="147"/>
      <c r="X34" s="148" t="s">
        <v>125</v>
      </c>
      <c r="Y34" s="149"/>
      <c r="Z34" s="149"/>
      <c r="AA34" s="150"/>
    </row>
    <row r="35" spans="1:27" s="38" customFormat="1" ht="20.45" customHeight="1">
      <c r="A35" s="249" t="s">
        <v>191</v>
      </c>
      <c r="B35" s="250"/>
      <c r="C35" s="250"/>
      <c r="D35" s="250"/>
      <c r="E35" s="250"/>
      <c r="F35" s="250"/>
      <c r="G35" s="250"/>
      <c r="H35" s="250"/>
      <c r="I35" s="250"/>
      <c r="J35" s="250"/>
      <c r="K35" s="250"/>
      <c r="L35" s="250"/>
      <c r="M35" s="250"/>
      <c r="N35" s="250"/>
      <c r="O35" s="250"/>
      <c r="P35" s="250"/>
      <c r="Q35" s="250"/>
      <c r="R35" s="250"/>
      <c r="S35" s="250"/>
      <c r="T35" s="250"/>
      <c r="U35" s="250"/>
      <c r="V35" s="250"/>
      <c r="W35" s="250"/>
      <c r="X35" s="250"/>
      <c r="Y35" s="250"/>
      <c r="Z35" s="250"/>
      <c r="AA35" s="251"/>
    </row>
    <row r="36" spans="1:27" s="38" customFormat="1" ht="20.45" customHeight="1">
      <c r="A36" s="54" t="s">
        <v>192</v>
      </c>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6"/>
    </row>
    <row r="37" spans="1:27" s="38" customFormat="1" ht="86.45" customHeight="1">
      <c r="A37" s="213" t="s">
        <v>207</v>
      </c>
      <c r="B37" s="214"/>
      <c r="C37" s="214"/>
      <c r="D37" s="214"/>
      <c r="E37" s="214"/>
      <c r="F37" s="214"/>
      <c r="G37" s="214"/>
      <c r="H37" s="214"/>
      <c r="I37" s="214"/>
      <c r="J37" s="214"/>
      <c r="K37" s="214"/>
      <c r="L37" s="214"/>
      <c r="M37" s="214"/>
      <c r="N37" s="214"/>
      <c r="O37" s="214"/>
      <c r="P37" s="214"/>
      <c r="Q37" s="214"/>
      <c r="R37" s="214"/>
      <c r="S37" s="214"/>
      <c r="T37" s="214"/>
      <c r="U37" s="214"/>
      <c r="V37" s="214"/>
      <c r="W37" s="214"/>
      <c r="X37" s="214"/>
      <c r="Y37" s="214"/>
      <c r="Z37" s="214"/>
      <c r="AA37" s="215"/>
    </row>
    <row r="38" spans="1:27" s="38" customFormat="1" ht="20.45" customHeight="1">
      <c r="A38" s="54" t="s">
        <v>194</v>
      </c>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6"/>
    </row>
    <row r="39" spans="1:27" s="38" customFormat="1" ht="20.45" customHeight="1">
      <c r="A39" s="217" t="s">
        <v>104</v>
      </c>
      <c r="B39" s="218"/>
      <c r="C39" s="218"/>
      <c r="D39" s="218"/>
      <c r="E39" s="218"/>
      <c r="F39" s="218"/>
      <c r="G39" s="218"/>
      <c r="H39" s="218"/>
      <c r="I39" s="219"/>
      <c r="J39" s="256" t="s">
        <v>125</v>
      </c>
      <c r="K39" s="257"/>
      <c r="L39" s="257"/>
      <c r="M39" s="257"/>
      <c r="N39" s="257"/>
      <c r="O39" s="257"/>
      <c r="P39" s="257"/>
      <c r="Q39" s="257"/>
      <c r="R39" s="257"/>
      <c r="S39" s="257"/>
      <c r="T39" s="257"/>
      <c r="U39" s="257"/>
      <c r="V39" s="257"/>
      <c r="W39" s="257"/>
      <c r="X39" s="257"/>
      <c r="Y39" s="257"/>
      <c r="Z39" s="257"/>
      <c r="AA39" s="258"/>
    </row>
    <row r="40" spans="1:27" s="81" customFormat="1" ht="61.15" customHeight="1">
      <c r="A40" s="217" t="s">
        <v>193</v>
      </c>
      <c r="B40" s="218"/>
      <c r="C40" s="218"/>
      <c r="D40" s="218"/>
      <c r="E40" s="218"/>
      <c r="F40" s="218"/>
      <c r="G40" s="218"/>
      <c r="H40" s="218"/>
      <c r="I40" s="219"/>
      <c r="J40" s="259" t="s">
        <v>218</v>
      </c>
      <c r="K40" s="260"/>
      <c r="L40" s="260"/>
      <c r="M40" s="260"/>
      <c r="N40" s="260"/>
      <c r="O40" s="260"/>
      <c r="P40" s="260"/>
      <c r="Q40" s="260"/>
      <c r="R40" s="260"/>
      <c r="S40" s="260"/>
      <c r="T40" s="260"/>
      <c r="U40" s="260"/>
      <c r="V40" s="260"/>
      <c r="W40" s="260"/>
      <c r="X40" s="260"/>
      <c r="Y40" s="260"/>
      <c r="Z40" s="260"/>
      <c r="AA40" s="261"/>
    </row>
    <row r="41" spans="1:27" s="38" customFormat="1" ht="34.15" customHeight="1">
      <c r="A41" s="217" t="s">
        <v>200</v>
      </c>
      <c r="B41" s="218"/>
      <c r="C41" s="218"/>
      <c r="D41" s="218"/>
      <c r="E41" s="218"/>
      <c r="F41" s="218"/>
      <c r="G41" s="218"/>
      <c r="H41" s="218"/>
      <c r="I41" s="219"/>
      <c r="J41" s="259" t="s">
        <v>208</v>
      </c>
      <c r="K41" s="260"/>
      <c r="L41" s="260"/>
      <c r="M41" s="260"/>
      <c r="N41" s="260"/>
      <c r="O41" s="260"/>
      <c r="P41" s="260"/>
      <c r="Q41" s="260"/>
      <c r="R41" s="260"/>
      <c r="S41" s="260"/>
      <c r="T41" s="260"/>
      <c r="U41" s="260"/>
      <c r="V41" s="260"/>
      <c r="W41" s="260"/>
      <c r="X41" s="260"/>
      <c r="Y41" s="260"/>
      <c r="Z41" s="260"/>
      <c r="AA41" s="261"/>
    </row>
    <row r="42" spans="1:27" s="38" customFormat="1" ht="64.900000000000006" customHeight="1">
      <c r="A42" s="217" t="s">
        <v>201</v>
      </c>
      <c r="B42" s="218"/>
      <c r="C42" s="218"/>
      <c r="D42" s="218"/>
      <c r="E42" s="218"/>
      <c r="F42" s="218"/>
      <c r="G42" s="218"/>
      <c r="H42" s="218"/>
      <c r="I42" s="219"/>
      <c r="J42" s="259" t="s">
        <v>209</v>
      </c>
      <c r="K42" s="260"/>
      <c r="L42" s="260"/>
      <c r="M42" s="260"/>
      <c r="N42" s="260"/>
      <c r="O42" s="260"/>
      <c r="P42" s="260"/>
      <c r="Q42" s="260"/>
      <c r="R42" s="260"/>
      <c r="S42" s="260"/>
      <c r="T42" s="260"/>
      <c r="U42" s="260"/>
      <c r="V42" s="260"/>
      <c r="W42" s="260"/>
      <c r="X42" s="260"/>
      <c r="Y42" s="260"/>
      <c r="Z42" s="260"/>
      <c r="AA42" s="261"/>
    </row>
    <row r="43" spans="1:27" s="38" customFormat="1" ht="64.900000000000006" customHeight="1">
      <c r="A43" s="217" t="s">
        <v>202</v>
      </c>
      <c r="B43" s="218"/>
      <c r="C43" s="218"/>
      <c r="D43" s="218"/>
      <c r="E43" s="218"/>
      <c r="F43" s="218"/>
      <c r="G43" s="218"/>
      <c r="H43" s="218"/>
      <c r="I43" s="219"/>
      <c r="J43" s="259" t="s">
        <v>225</v>
      </c>
      <c r="K43" s="260"/>
      <c r="L43" s="260"/>
      <c r="M43" s="260"/>
      <c r="N43" s="260"/>
      <c r="O43" s="260"/>
      <c r="P43" s="260"/>
      <c r="Q43" s="260"/>
      <c r="R43" s="260"/>
      <c r="S43" s="260"/>
      <c r="T43" s="260"/>
      <c r="U43" s="260"/>
      <c r="V43" s="260"/>
      <c r="W43" s="260"/>
      <c r="X43" s="260"/>
      <c r="Y43" s="260"/>
      <c r="Z43" s="260"/>
      <c r="AA43" s="261"/>
    </row>
    <row r="44" spans="1:27" s="38" customFormat="1" ht="20.45" customHeight="1">
      <c r="A44" s="217" t="s">
        <v>197</v>
      </c>
      <c r="B44" s="218"/>
      <c r="C44" s="218"/>
      <c r="D44" s="218"/>
      <c r="E44" s="218"/>
      <c r="F44" s="218"/>
      <c r="G44" s="218"/>
      <c r="H44" s="218"/>
      <c r="I44" s="219"/>
      <c r="J44" s="262" t="s">
        <v>265</v>
      </c>
      <c r="K44" s="263"/>
      <c r="L44" s="263"/>
      <c r="M44" s="263"/>
      <c r="N44" s="263"/>
      <c r="O44" s="263"/>
      <c r="P44" s="263"/>
      <c r="Q44" s="263"/>
      <c r="R44" s="263"/>
      <c r="S44" s="263"/>
      <c r="T44" s="263"/>
      <c r="U44" s="263"/>
      <c r="V44" s="263"/>
      <c r="W44" s="263"/>
      <c r="X44" s="263"/>
      <c r="Y44" s="263"/>
      <c r="Z44" s="263"/>
      <c r="AA44" s="264"/>
    </row>
    <row r="45" spans="1:27" s="38" customFormat="1" ht="20.45" customHeight="1">
      <c r="A45" s="217" t="s">
        <v>198</v>
      </c>
      <c r="B45" s="218"/>
      <c r="C45" s="218"/>
      <c r="D45" s="218"/>
      <c r="E45" s="218"/>
      <c r="F45" s="218"/>
      <c r="G45" s="218"/>
      <c r="H45" s="218"/>
      <c r="I45" s="219"/>
      <c r="J45" s="265"/>
      <c r="K45" s="266"/>
      <c r="L45" s="266"/>
      <c r="M45" s="266"/>
      <c r="N45" s="266"/>
      <c r="O45" s="266"/>
      <c r="P45" s="266"/>
      <c r="Q45" s="266"/>
      <c r="R45" s="266"/>
      <c r="S45" s="266"/>
      <c r="T45" s="266"/>
      <c r="U45" s="266"/>
      <c r="V45" s="266"/>
      <c r="W45" s="266"/>
      <c r="X45" s="266"/>
      <c r="Y45" s="266"/>
      <c r="Z45" s="266"/>
      <c r="AA45" s="267"/>
    </row>
    <row r="46" spans="1:27" s="38" customFormat="1" ht="20.45" customHeight="1">
      <c r="A46" s="217" t="s">
        <v>271</v>
      </c>
      <c r="B46" s="218"/>
      <c r="C46" s="218"/>
      <c r="D46" s="218"/>
      <c r="E46" s="218"/>
      <c r="F46" s="218"/>
      <c r="G46" s="218"/>
      <c r="H46" s="218"/>
      <c r="I46" s="219"/>
      <c r="J46" s="265"/>
      <c r="K46" s="266"/>
      <c r="L46" s="266"/>
      <c r="M46" s="266"/>
      <c r="N46" s="266"/>
      <c r="O46" s="266"/>
      <c r="P46" s="266"/>
      <c r="Q46" s="266"/>
      <c r="R46" s="266"/>
      <c r="S46" s="266"/>
      <c r="T46" s="266"/>
      <c r="U46" s="266"/>
      <c r="V46" s="266"/>
      <c r="W46" s="266"/>
      <c r="X46" s="266"/>
      <c r="Y46" s="266"/>
      <c r="Z46" s="266"/>
      <c r="AA46" s="267"/>
    </row>
    <row r="47" spans="1:27" s="38" customFormat="1" ht="78" customHeight="1">
      <c r="A47" s="217" t="s">
        <v>203</v>
      </c>
      <c r="B47" s="218"/>
      <c r="C47" s="218"/>
      <c r="D47" s="218"/>
      <c r="E47" s="218"/>
      <c r="F47" s="218"/>
      <c r="G47" s="218"/>
      <c r="H47" s="218"/>
      <c r="I47" s="219"/>
      <c r="J47" s="259" t="s">
        <v>224</v>
      </c>
      <c r="K47" s="260"/>
      <c r="L47" s="260"/>
      <c r="M47" s="260"/>
      <c r="N47" s="260"/>
      <c r="O47" s="260"/>
      <c r="P47" s="260"/>
      <c r="Q47" s="260"/>
      <c r="R47" s="260"/>
      <c r="S47" s="260"/>
      <c r="T47" s="260"/>
      <c r="U47" s="260"/>
      <c r="V47" s="260"/>
      <c r="W47" s="260"/>
      <c r="X47" s="260"/>
      <c r="Y47" s="260"/>
      <c r="Z47" s="260"/>
      <c r="AA47" s="261"/>
    </row>
    <row r="48" spans="1:27" s="38" customFormat="1" ht="130.9" customHeight="1">
      <c r="A48" s="217" t="s">
        <v>199</v>
      </c>
      <c r="B48" s="218"/>
      <c r="C48" s="218"/>
      <c r="D48" s="218"/>
      <c r="E48" s="218"/>
      <c r="F48" s="218"/>
      <c r="G48" s="218"/>
      <c r="H48" s="218"/>
      <c r="I48" s="219"/>
      <c r="J48" s="259" t="s">
        <v>264</v>
      </c>
      <c r="K48" s="260"/>
      <c r="L48" s="260"/>
      <c r="M48" s="260"/>
      <c r="N48" s="260"/>
      <c r="O48" s="260"/>
      <c r="P48" s="260"/>
      <c r="Q48" s="260"/>
      <c r="R48" s="260"/>
      <c r="S48" s="260"/>
      <c r="T48" s="260"/>
      <c r="U48" s="260"/>
      <c r="V48" s="260"/>
      <c r="W48" s="260"/>
      <c r="X48" s="260"/>
      <c r="Y48" s="260"/>
      <c r="Z48" s="260"/>
      <c r="AA48" s="261"/>
    </row>
    <row r="49" spans="1:27" s="38" customFormat="1" ht="20.45" customHeight="1">
      <c r="A49" s="210" t="s">
        <v>205</v>
      </c>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2"/>
    </row>
    <row r="50" spans="1:27" s="38" customFormat="1" ht="20.45" customHeight="1">
      <c r="A50" s="210" t="s">
        <v>112</v>
      </c>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2"/>
    </row>
    <row r="51" spans="1:27" s="38" customFormat="1" ht="77.45" customHeight="1">
      <c r="A51" s="213" t="s">
        <v>204</v>
      </c>
      <c r="B51" s="214"/>
      <c r="C51" s="214"/>
      <c r="D51" s="214"/>
      <c r="E51" s="214"/>
      <c r="F51" s="214"/>
      <c r="G51" s="214"/>
      <c r="H51" s="214"/>
      <c r="I51" s="214"/>
      <c r="J51" s="214"/>
      <c r="K51" s="214"/>
      <c r="L51" s="214"/>
      <c r="M51" s="214"/>
      <c r="N51" s="214"/>
      <c r="O51" s="214"/>
      <c r="P51" s="214"/>
      <c r="Q51" s="214"/>
      <c r="R51" s="214"/>
      <c r="S51" s="214"/>
      <c r="T51" s="214"/>
      <c r="U51" s="214"/>
      <c r="V51" s="214"/>
      <c r="W51" s="214"/>
      <c r="X51" s="214"/>
      <c r="Y51" s="214"/>
      <c r="Z51" s="214"/>
      <c r="AA51" s="215"/>
    </row>
    <row r="52" spans="1:27" s="38" customFormat="1" ht="20.45" customHeight="1">
      <c r="A52" s="210" t="s">
        <v>113</v>
      </c>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2"/>
    </row>
    <row r="53" spans="1:27" s="38" customFormat="1" ht="69" customHeight="1">
      <c r="A53" s="213" t="s">
        <v>268</v>
      </c>
      <c r="B53" s="214"/>
      <c r="C53" s="214"/>
      <c r="D53" s="214"/>
      <c r="E53" s="214"/>
      <c r="F53" s="214"/>
      <c r="G53" s="214"/>
      <c r="H53" s="214"/>
      <c r="I53" s="214"/>
      <c r="J53" s="214"/>
      <c r="K53" s="214"/>
      <c r="L53" s="214"/>
      <c r="M53" s="214"/>
      <c r="N53" s="214"/>
      <c r="O53" s="214"/>
      <c r="P53" s="214"/>
      <c r="Q53" s="214"/>
      <c r="R53" s="214"/>
      <c r="S53" s="214"/>
      <c r="T53" s="214"/>
      <c r="U53" s="214"/>
      <c r="V53" s="214"/>
      <c r="W53" s="214"/>
      <c r="X53" s="214"/>
      <c r="Y53" s="214"/>
      <c r="Z53" s="214"/>
      <c r="AA53" s="215"/>
    </row>
    <row r="54" spans="1:27" s="38" customFormat="1" ht="20.45" customHeight="1">
      <c r="A54" s="210" t="s">
        <v>114</v>
      </c>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2"/>
    </row>
    <row r="55" spans="1:27" s="38" customFormat="1" ht="54.6" customHeight="1">
      <c r="A55" s="213" t="s">
        <v>206</v>
      </c>
      <c r="B55" s="214"/>
      <c r="C55" s="214"/>
      <c r="D55" s="214"/>
      <c r="E55" s="214"/>
      <c r="F55" s="214"/>
      <c r="G55" s="214"/>
      <c r="H55" s="214"/>
      <c r="I55" s="214"/>
      <c r="J55" s="214"/>
      <c r="K55" s="214"/>
      <c r="L55" s="214"/>
      <c r="M55" s="214"/>
      <c r="N55" s="214"/>
      <c r="O55" s="214"/>
      <c r="P55" s="214"/>
      <c r="Q55" s="214"/>
      <c r="R55" s="214"/>
      <c r="S55" s="214"/>
      <c r="T55" s="214"/>
      <c r="U55" s="214"/>
      <c r="V55" s="214"/>
      <c r="W55" s="214"/>
      <c r="X55" s="214"/>
      <c r="Y55" s="214"/>
      <c r="Z55" s="214"/>
      <c r="AA55" s="215"/>
    </row>
    <row r="56" spans="1:27" s="38" customFormat="1" ht="20.45" customHeight="1">
      <c r="A56" s="210" t="s">
        <v>115</v>
      </c>
      <c r="B56" s="211"/>
      <c r="C56" s="211"/>
      <c r="D56" s="211"/>
      <c r="E56" s="211"/>
      <c r="F56" s="211"/>
      <c r="G56" s="211"/>
      <c r="H56" s="211"/>
      <c r="I56" s="211"/>
      <c r="J56" s="211"/>
      <c r="K56" s="211"/>
      <c r="L56" s="211"/>
      <c r="M56" s="211"/>
      <c r="N56" s="211"/>
      <c r="O56" s="211"/>
      <c r="P56" s="211"/>
      <c r="Q56" s="211"/>
      <c r="R56" s="211"/>
      <c r="S56" s="211"/>
      <c r="T56" s="211"/>
      <c r="U56" s="211"/>
      <c r="V56" s="211"/>
      <c r="W56" s="211"/>
      <c r="X56" s="211"/>
      <c r="Y56" s="211"/>
      <c r="Z56" s="211"/>
      <c r="AA56" s="212"/>
    </row>
    <row r="57" spans="1:27" s="38" customFormat="1" ht="49.15" customHeight="1">
      <c r="A57" s="213" t="s">
        <v>102</v>
      </c>
      <c r="B57" s="214"/>
      <c r="C57" s="214"/>
      <c r="D57" s="214"/>
      <c r="E57" s="214"/>
      <c r="F57" s="214"/>
      <c r="G57" s="214"/>
      <c r="H57" s="214"/>
      <c r="I57" s="214"/>
      <c r="J57" s="214"/>
      <c r="K57" s="214"/>
      <c r="L57" s="214"/>
      <c r="M57" s="214"/>
      <c r="N57" s="214"/>
      <c r="O57" s="214"/>
      <c r="P57" s="214"/>
      <c r="Q57" s="214"/>
      <c r="R57" s="214"/>
      <c r="S57" s="214"/>
      <c r="T57" s="214"/>
      <c r="U57" s="214"/>
      <c r="V57" s="214"/>
      <c r="W57" s="214"/>
      <c r="X57" s="214"/>
      <c r="Y57" s="214"/>
      <c r="Z57" s="214"/>
      <c r="AA57" s="215"/>
    </row>
    <row r="58" spans="1:27" s="38" customFormat="1" ht="20.45" customHeight="1">
      <c r="A58" s="210" t="s">
        <v>116</v>
      </c>
      <c r="B58" s="211"/>
      <c r="C58" s="211"/>
      <c r="D58" s="211"/>
      <c r="E58" s="211"/>
      <c r="F58" s="211"/>
      <c r="G58" s="211"/>
      <c r="H58" s="211"/>
      <c r="I58" s="211"/>
      <c r="J58" s="211"/>
      <c r="K58" s="211"/>
      <c r="L58" s="211"/>
      <c r="M58" s="211"/>
      <c r="N58" s="211"/>
      <c r="O58" s="211"/>
      <c r="P58" s="211"/>
      <c r="Q58" s="211"/>
      <c r="R58" s="211"/>
      <c r="S58" s="211"/>
      <c r="T58" s="211"/>
      <c r="U58" s="211"/>
      <c r="V58" s="211"/>
      <c r="W58" s="211"/>
      <c r="X58" s="211"/>
      <c r="Y58" s="211"/>
      <c r="Z58" s="211"/>
      <c r="AA58" s="212"/>
    </row>
    <row r="59" spans="1:27" s="38" customFormat="1" ht="47.45" customHeight="1">
      <c r="A59" s="213" t="s">
        <v>103</v>
      </c>
      <c r="B59" s="214"/>
      <c r="C59" s="214"/>
      <c r="D59" s="214"/>
      <c r="E59" s="214"/>
      <c r="F59" s="214"/>
      <c r="G59" s="214"/>
      <c r="H59" s="214"/>
      <c r="I59" s="214"/>
      <c r="J59" s="214"/>
      <c r="K59" s="214"/>
      <c r="L59" s="214"/>
      <c r="M59" s="214"/>
      <c r="N59" s="214"/>
      <c r="O59" s="214"/>
      <c r="P59" s="214"/>
      <c r="Q59" s="214"/>
      <c r="R59" s="214"/>
      <c r="S59" s="214"/>
      <c r="T59" s="214"/>
      <c r="U59" s="214"/>
      <c r="V59" s="214"/>
      <c r="W59" s="214"/>
      <c r="X59" s="214"/>
      <c r="Y59" s="214"/>
      <c r="Z59" s="214"/>
      <c r="AA59" s="215"/>
    </row>
    <row r="60" spans="1:27" s="38" customFormat="1" ht="20.45" customHeight="1">
      <c r="A60" s="210" t="s">
        <v>117</v>
      </c>
      <c r="B60" s="211"/>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1"/>
      <c r="AA60" s="212"/>
    </row>
    <row r="61" spans="1:27" s="38" customFormat="1" ht="20.45" customHeight="1">
      <c r="A61" s="43"/>
      <c r="B61" s="185" t="s">
        <v>210</v>
      </c>
      <c r="C61" s="185"/>
      <c r="D61" s="185"/>
      <c r="E61" s="185"/>
      <c r="F61" s="185"/>
      <c r="G61" s="185"/>
      <c r="H61" s="185"/>
      <c r="I61" s="185"/>
      <c r="J61" s="185"/>
      <c r="K61" s="185"/>
      <c r="L61" s="185"/>
      <c r="M61" s="185"/>
      <c r="N61" s="185"/>
      <c r="O61" s="185"/>
      <c r="P61" s="185"/>
      <c r="Q61" s="185"/>
      <c r="R61" s="185"/>
      <c r="S61" s="185"/>
      <c r="T61" s="185"/>
      <c r="U61" s="83"/>
      <c r="V61" s="83"/>
      <c r="W61" s="83"/>
      <c r="X61" s="83"/>
      <c r="Y61" s="83"/>
      <c r="Z61" s="83"/>
      <c r="AA61" s="44"/>
    </row>
    <row r="62" spans="1:27" s="38" customFormat="1" ht="33" customHeight="1">
      <c r="A62" s="43"/>
      <c r="B62" s="161"/>
      <c r="C62" s="162"/>
      <c r="D62" s="162"/>
      <c r="E62" s="162"/>
      <c r="F62" s="162"/>
      <c r="G62" s="162"/>
      <c r="H62" s="162"/>
      <c r="I62" s="162"/>
      <c r="J62" s="163"/>
      <c r="K62" s="179" t="s">
        <v>266</v>
      </c>
      <c r="L62" s="180"/>
      <c r="M62" s="180"/>
      <c r="N62" s="180"/>
      <c r="O62" s="180"/>
      <c r="P62" s="180" t="s">
        <v>189</v>
      </c>
      <c r="Q62" s="180"/>
      <c r="R62" s="180"/>
      <c r="S62" s="180"/>
      <c r="T62" s="180"/>
      <c r="U62" s="208"/>
      <c r="V62" s="208"/>
      <c r="W62" s="208"/>
      <c r="X62" s="208"/>
      <c r="Y62" s="208"/>
      <c r="Z62" s="83"/>
      <c r="AA62" s="44"/>
    </row>
    <row r="63" spans="1:27" s="38" customFormat="1" ht="25.5" customHeight="1">
      <c r="A63" s="43"/>
      <c r="B63" s="158" t="s">
        <v>276</v>
      </c>
      <c r="C63" s="158"/>
      <c r="D63" s="158"/>
      <c r="E63" s="158"/>
      <c r="F63" s="158"/>
      <c r="G63" s="158"/>
      <c r="H63" s="158"/>
      <c r="I63" s="158"/>
      <c r="J63" s="158"/>
      <c r="K63" s="161">
        <f>'別紙　CO2排出量集計表'!F4</f>
        <v>390.6</v>
      </c>
      <c r="L63" s="162"/>
      <c r="M63" s="162"/>
      <c r="N63" s="162"/>
      <c r="O63" s="163"/>
      <c r="P63" s="164">
        <f>'別紙　CO2排出量集計表'!H4</f>
        <v>-5077.8</v>
      </c>
      <c r="Q63" s="165"/>
      <c r="R63" s="165"/>
      <c r="S63" s="165"/>
      <c r="T63" s="166"/>
      <c r="U63" s="83"/>
      <c r="V63" s="83"/>
      <c r="W63" s="83"/>
      <c r="X63" s="83"/>
      <c r="Y63" s="83"/>
      <c r="Z63" s="83"/>
      <c r="AA63" s="44"/>
    </row>
    <row r="64" spans="1:27" s="38" customFormat="1" ht="25.5" customHeight="1">
      <c r="A64" s="43"/>
      <c r="B64" s="158" t="s">
        <v>188</v>
      </c>
      <c r="C64" s="158"/>
      <c r="D64" s="158"/>
      <c r="E64" s="158"/>
      <c r="F64" s="158"/>
      <c r="G64" s="158"/>
      <c r="H64" s="158"/>
      <c r="I64" s="158"/>
      <c r="J64" s="158"/>
      <c r="K64" s="161">
        <f>'別紙　CO2排出量集計表'!F5</f>
        <v>195.29999999999998</v>
      </c>
      <c r="L64" s="162"/>
      <c r="M64" s="162"/>
      <c r="N64" s="162"/>
      <c r="O64" s="163"/>
      <c r="P64" s="164">
        <f>'別紙　CO2排出量集計表'!H5</f>
        <v>2083.1999999999998</v>
      </c>
      <c r="Q64" s="165"/>
      <c r="R64" s="165"/>
      <c r="S64" s="165"/>
      <c r="T64" s="166"/>
      <c r="U64" s="83"/>
      <c r="V64" s="83"/>
      <c r="W64" s="83"/>
      <c r="X64" s="83"/>
      <c r="Y64" s="83"/>
      <c r="Z64" s="83"/>
      <c r="AA64" s="44"/>
    </row>
    <row r="65" spans="1:27" s="38" customFormat="1" ht="25.5" customHeight="1">
      <c r="A65" s="43"/>
      <c r="B65" s="159" t="s">
        <v>187</v>
      </c>
      <c r="C65" s="159"/>
      <c r="D65" s="159"/>
      <c r="E65" s="159"/>
      <c r="F65" s="159"/>
      <c r="G65" s="159"/>
      <c r="H65" s="159"/>
      <c r="I65" s="159"/>
      <c r="J65" s="159"/>
      <c r="K65" s="161">
        <f>'別紙　CO2排出量集計表'!F6</f>
        <v>173.6</v>
      </c>
      <c r="L65" s="162"/>
      <c r="M65" s="162"/>
      <c r="N65" s="162"/>
      <c r="O65" s="163"/>
      <c r="P65" s="164">
        <f>'別紙　CO2排出量集計表'!H6</f>
        <v>2256.7999999999997</v>
      </c>
      <c r="Q65" s="165"/>
      <c r="R65" s="165"/>
      <c r="S65" s="165"/>
      <c r="T65" s="166"/>
      <c r="U65" s="83"/>
      <c r="V65" s="83"/>
      <c r="W65" s="83"/>
      <c r="X65" s="83"/>
      <c r="Y65" s="83"/>
      <c r="Z65" s="83"/>
      <c r="AA65" s="44"/>
    </row>
    <row r="66" spans="1:27" s="38" customFormat="1" ht="25.5" customHeight="1">
      <c r="A66" s="43"/>
      <c r="B66" s="158" t="s">
        <v>212</v>
      </c>
      <c r="C66" s="158"/>
      <c r="D66" s="158"/>
      <c r="E66" s="158"/>
      <c r="F66" s="158"/>
      <c r="G66" s="158"/>
      <c r="H66" s="158"/>
      <c r="I66" s="158"/>
      <c r="J66" s="158"/>
      <c r="K66" s="161" t="str">
        <f>'別紙　CO2排出量集計表'!F7</f>
        <v>-</v>
      </c>
      <c r="L66" s="162"/>
      <c r="M66" s="162"/>
      <c r="N66" s="162"/>
      <c r="O66" s="163"/>
      <c r="P66" s="164">
        <f>'別紙　CO2排出量集計表'!H7</f>
        <v>1000</v>
      </c>
      <c r="Q66" s="165"/>
      <c r="R66" s="165"/>
      <c r="S66" s="165"/>
      <c r="T66" s="166"/>
      <c r="U66" s="83"/>
      <c r="V66" s="83"/>
      <c r="W66" s="83"/>
      <c r="X66" s="83"/>
      <c r="Y66" s="83"/>
      <c r="Z66" s="83"/>
      <c r="AA66" s="44"/>
    </row>
    <row r="67" spans="1:27" s="38" customFormat="1" ht="20.45" customHeight="1">
      <c r="A67" s="43"/>
      <c r="B67" s="158" t="s">
        <v>190</v>
      </c>
      <c r="C67" s="158"/>
      <c r="D67" s="158"/>
      <c r="E67" s="158"/>
      <c r="F67" s="158"/>
      <c r="G67" s="158"/>
      <c r="H67" s="158"/>
      <c r="I67" s="158"/>
      <c r="J67" s="158"/>
      <c r="K67" s="182">
        <f>'別紙　CO2排出量集計表'!F8</f>
        <v>759.5</v>
      </c>
      <c r="L67" s="183"/>
      <c r="M67" s="183"/>
      <c r="N67" s="183"/>
      <c r="O67" s="184"/>
      <c r="P67" s="182">
        <f>'別紙　CO2排出量集計表'!H8</f>
        <v>262.19999999999936</v>
      </c>
      <c r="Q67" s="183"/>
      <c r="R67" s="183"/>
      <c r="S67" s="183"/>
      <c r="T67" s="184"/>
      <c r="U67" s="83"/>
      <c r="V67" s="83"/>
      <c r="W67" s="83"/>
      <c r="X67" s="83"/>
      <c r="Y67" s="83"/>
      <c r="Z67" s="83"/>
      <c r="AA67" s="44"/>
    </row>
    <row r="68" spans="1:27" s="38" customFormat="1" ht="20.45" customHeight="1">
      <c r="A68" s="43"/>
      <c r="B68" s="84"/>
      <c r="C68" s="84"/>
      <c r="D68" s="84"/>
      <c r="E68" s="84"/>
      <c r="F68" s="84"/>
      <c r="G68" s="84"/>
      <c r="H68" s="84"/>
      <c r="I68" s="84"/>
      <c r="J68" s="84"/>
      <c r="K68" s="160"/>
      <c r="L68" s="160"/>
      <c r="M68" s="160"/>
      <c r="N68" s="160"/>
      <c r="O68" s="160"/>
      <c r="P68" s="85"/>
      <c r="Q68" s="85"/>
      <c r="R68" s="85"/>
      <c r="S68" s="85"/>
      <c r="T68" s="85"/>
      <c r="U68" s="83"/>
      <c r="V68" s="83"/>
      <c r="W68" s="83"/>
      <c r="X68" s="83"/>
      <c r="Y68" s="83"/>
      <c r="Z68" s="83"/>
      <c r="AA68" s="44"/>
    </row>
    <row r="69" spans="1:27" s="38" customFormat="1" ht="20.45" customHeight="1">
      <c r="A69" s="43"/>
      <c r="B69" s="181" t="s">
        <v>228</v>
      </c>
      <c r="C69" s="181"/>
      <c r="D69" s="181"/>
      <c r="E69" s="181"/>
      <c r="F69" s="181"/>
      <c r="G69" s="181"/>
      <c r="H69" s="181"/>
      <c r="I69" s="181"/>
      <c r="J69" s="181"/>
      <c r="K69" s="181"/>
      <c r="L69" s="181"/>
      <c r="M69" s="181"/>
      <c r="N69" s="181"/>
      <c r="O69" s="181"/>
      <c r="P69" s="181"/>
      <c r="Q69" s="181"/>
      <c r="R69" s="181"/>
      <c r="S69" s="181"/>
      <c r="T69" s="181"/>
      <c r="U69" s="83"/>
      <c r="V69" s="83"/>
      <c r="W69" s="83"/>
      <c r="X69" s="83"/>
      <c r="Y69" s="83"/>
      <c r="Z69" s="83"/>
      <c r="AA69" s="44"/>
    </row>
    <row r="70" spans="1:27" s="38" customFormat="1" ht="20.45" customHeight="1">
      <c r="A70" s="43"/>
      <c r="B70" s="152" t="s">
        <v>216</v>
      </c>
      <c r="C70" s="152"/>
      <c r="D70" s="152"/>
      <c r="E70" s="152"/>
      <c r="F70" s="152"/>
      <c r="G70" s="161" t="s">
        <v>226</v>
      </c>
      <c r="H70" s="162"/>
      <c r="I70" s="162"/>
      <c r="J70" s="162"/>
      <c r="K70" s="163"/>
      <c r="L70" s="152" t="s">
        <v>215</v>
      </c>
      <c r="M70" s="152"/>
      <c r="N70" s="152"/>
      <c r="O70" s="152"/>
      <c r="P70" s="152"/>
      <c r="Q70" s="152" t="s">
        <v>217</v>
      </c>
      <c r="R70" s="152"/>
      <c r="S70" s="152"/>
      <c r="T70" s="152"/>
      <c r="U70" s="152"/>
      <c r="V70" s="152" t="s">
        <v>227</v>
      </c>
      <c r="W70" s="152"/>
      <c r="X70" s="152"/>
      <c r="Y70" s="152"/>
      <c r="Z70" s="152"/>
      <c r="AA70" s="44"/>
    </row>
    <row r="71" spans="1:27" s="38" customFormat="1" ht="20.45" customHeight="1">
      <c r="A71" s="43"/>
      <c r="B71" s="153" t="s">
        <v>125</v>
      </c>
      <c r="C71" s="153"/>
      <c r="D71" s="153"/>
      <c r="E71" s="153"/>
      <c r="F71" s="153"/>
      <c r="G71" s="154"/>
      <c r="H71" s="155"/>
      <c r="I71" s="155"/>
      <c r="J71" s="155"/>
      <c r="K71" s="156"/>
      <c r="L71" s="157"/>
      <c r="M71" s="157"/>
      <c r="N71" s="157"/>
      <c r="O71" s="157"/>
      <c r="P71" s="157"/>
      <c r="Q71" s="157"/>
      <c r="R71" s="157"/>
      <c r="S71" s="157"/>
      <c r="T71" s="157"/>
      <c r="U71" s="157"/>
      <c r="V71" s="157"/>
      <c r="W71" s="157"/>
      <c r="X71" s="157"/>
      <c r="Y71" s="157"/>
      <c r="Z71" s="157"/>
      <c r="AA71" s="44"/>
    </row>
    <row r="72" spans="1:27" s="38" customFormat="1" ht="20.45" customHeight="1">
      <c r="A72" s="45"/>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6"/>
    </row>
    <row r="73" spans="1:27" s="38" customFormat="1" ht="20.45" customHeight="1">
      <c r="A73" s="288" t="s">
        <v>121</v>
      </c>
      <c r="B73" s="289"/>
      <c r="C73" s="289"/>
      <c r="D73" s="289"/>
      <c r="E73" s="289"/>
      <c r="F73" s="289"/>
      <c r="G73" s="289"/>
      <c r="H73" s="289"/>
      <c r="I73" s="289"/>
      <c r="J73" s="289"/>
      <c r="K73" s="289"/>
      <c r="L73" s="289"/>
      <c r="M73" s="289"/>
      <c r="N73" s="289"/>
      <c r="O73" s="289"/>
      <c r="P73" s="289"/>
      <c r="Q73" s="289"/>
      <c r="R73" s="289"/>
      <c r="S73" s="289"/>
      <c r="T73" s="289"/>
      <c r="U73" s="289"/>
      <c r="V73" s="289"/>
      <c r="W73" s="289"/>
      <c r="X73" s="289"/>
      <c r="Y73" s="289"/>
      <c r="Z73" s="289"/>
      <c r="AA73" s="290"/>
    </row>
    <row r="74" spans="1:27" s="38" customFormat="1" ht="12">
      <c r="A74" s="47" t="s">
        <v>118</v>
      </c>
      <c r="B74" s="86"/>
      <c r="C74" s="86"/>
      <c r="D74" s="86"/>
      <c r="E74" s="86"/>
      <c r="F74" s="86"/>
      <c r="G74" s="41"/>
      <c r="H74" s="41"/>
      <c r="I74" s="41"/>
      <c r="J74" s="41"/>
      <c r="K74" s="41"/>
      <c r="L74" s="41"/>
      <c r="M74" s="41"/>
      <c r="N74" s="41"/>
      <c r="O74" s="41"/>
      <c r="P74" s="41"/>
      <c r="Q74" s="41"/>
      <c r="R74" s="41"/>
      <c r="S74" s="41"/>
      <c r="T74" s="41"/>
      <c r="U74" s="41"/>
      <c r="V74" s="41"/>
      <c r="W74" s="41"/>
      <c r="X74" s="41"/>
      <c r="Y74" s="41"/>
      <c r="Z74" s="41"/>
      <c r="AA74" s="48"/>
    </row>
    <row r="75" spans="1:27" s="38" customFormat="1" ht="12">
      <c r="A75" s="47" t="s">
        <v>119</v>
      </c>
      <c r="B75" s="86"/>
      <c r="C75" s="86"/>
      <c r="D75" s="86"/>
      <c r="E75" s="86"/>
      <c r="F75" s="86"/>
      <c r="G75" s="41"/>
      <c r="H75" s="41"/>
      <c r="I75" s="41"/>
      <c r="J75" s="41"/>
      <c r="K75" s="41"/>
      <c r="L75" s="41"/>
      <c r="M75" s="41"/>
      <c r="N75" s="41"/>
      <c r="O75" s="41"/>
      <c r="P75" s="41"/>
      <c r="Q75" s="41"/>
      <c r="R75" s="41"/>
      <c r="S75" s="41"/>
      <c r="T75" s="41"/>
      <c r="U75" s="41"/>
      <c r="V75" s="41"/>
      <c r="W75" s="41"/>
      <c r="X75" s="41"/>
      <c r="Y75" s="41"/>
      <c r="Z75" s="41"/>
      <c r="AA75" s="48"/>
    </row>
    <row r="76" spans="1:27" s="38" customFormat="1" ht="20.45" customHeight="1">
      <c r="A76" s="49"/>
      <c r="B76" s="167"/>
      <c r="C76" s="168"/>
      <c r="D76" s="168"/>
      <c r="E76" s="168"/>
      <c r="F76" s="168"/>
      <c r="G76" s="168"/>
      <c r="H76" s="168"/>
      <c r="I76" s="169"/>
      <c r="J76" s="167" t="s">
        <v>120</v>
      </c>
      <c r="K76" s="168"/>
      <c r="L76" s="168"/>
      <c r="M76" s="168"/>
      <c r="N76" s="168"/>
      <c r="O76" s="168"/>
      <c r="P76" s="168"/>
      <c r="Q76" s="168"/>
      <c r="R76" s="168"/>
      <c r="S76" s="168"/>
      <c r="T76" s="169"/>
      <c r="U76" s="41"/>
      <c r="V76" s="41"/>
      <c r="W76" s="41"/>
      <c r="X76" s="41"/>
      <c r="Y76" s="41"/>
      <c r="Z76" s="41"/>
      <c r="AA76" s="48"/>
    </row>
    <row r="77" spans="1:27" s="38" customFormat="1" ht="20.45" customHeight="1">
      <c r="A77" s="49"/>
      <c r="B77" s="152" t="s">
        <v>105</v>
      </c>
      <c r="C77" s="152"/>
      <c r="D77" s="152"/>
      <c r="E77" s="152"/>
      <c r="F77" s="152"/>
      <c r="G77" s="152"/>
      <c r="H77" s="152"/>
      <c r="I77" s="152"/>
      <c r="J77" s="170">
        <v>290000</v>
      </c>
      <c r="K77" s="171"/>
      <c r="L77" s="171"/>
      <c r="M77" s="171"/>
      <c r="N77" s="171"/>
      <c r="O77" s="171"/>
      <c r="P77" s="171"/>
      <c r="Q77" s="171"/>
      <c r="R77" s="171"/>
      <c r="S77" s="171"/>
      <c r="T77" s="172"/>
      <c r="U77" s="41"/>
      <c r="V77" s="41"/>
      <c r="W77" s="41"/>
      <c r="X77" s="41"/>
      <c r="Y77" s="41"/>
      <c r="Z77" s="41"/>
      <c r="AA77" s="48"/>
    </row>
    <row r="78" spans="1:27" s="38" customFormat="1" ht="20.45" customHeight="1">
      <c r="A78" s="50"/>
      <c r="B78" s="161" t="s">
        <v>106</v>
      </c>
      <c r="C78" s="162"/>
      <c r="D78" s="162"/>
      <c r="E78" s="162"/>
      <c r="F78" s="162"/>
      <c r="G78" s="162"/>
      <c r="H78" s="162"/>
      <c r="I78" s="163"/>
      <c r="J78" s="170">
        <v>710000</v>
      </c>
      <c r="K78" s="171"/>
      <c r="L78" s="171"/>
      <c r="M78" s="171"/>
      <c r="N78" s="171"/>
      <c r="O78" s="171"/>
      <c r="P78" s="171"/>
      <c r="Q78" s="171"/>
      <c r="R78" s="171"/>
      <c r="S78" s="171"/>
      <c r="T78" s="172"/>
      <c r="AA78" s="51"/>
    </row>
    <row r="79" spans="1:27" s="38" customFormat="1" ht="20.45" customHeight="1">
      <c r="A79" s="50"/>
      <c r="B79" s="161" t="s">
        <v>107</v>
      </c>
      <c r="C79" s="162"/>
      <c r="D79" s="162"/>
      <c r="E79" s="162"/>
      <c r="F79" s="162"/>
      <c r="G79" s="162"/>
      <c r="H79" s="162"/>
      <c r="I79" s="163"/>
      <c r="J79" s="170">
        <v>0</v>
      </c>
      <c r="K79" s="171"/>
      <c r="L79" s="171"/>
      <c r="M79" s="171"/>
      <c r="N79" s="171"/>
      <c r="O79" s="171"/>
      <c r="P79" s="171"/>
      <c r="Q79" s="171"/>
      <c r="R79" s="171"/>
      <c r="S79" s="171"/>
      <c r="T79" s="172"/>
      <c r="AA79" s="51"/>
    </row>
    <row r="80" spans="1:27" s="38" customFormat="1" ht="20.45" customHeight="1">
      <c r="A80" s="50"/>
      <c r="B80" s="161" t="s">
        <v>108</v>
      </c>
      <c r="C80" s="162"/>
      <c r="D80" s="162"/>
      <c r="E80" s="162"/>
      <c r="F80" s="162"/>
      <c r="G80" s="162"/>
      <c r="H80" s="162"/>
      <c r="I80" s="163"/>
      <c r="J80" s="170"/>
      <c r="K80" s="171"/>
      <c r="L80" s="171"/>
      <c r="M80" s="171"/>
      <c r="N80" s="171"/>
      <c r="O80" s="171"/>
      <c r="P80" s="171"/>
      <c r="Q80" s="171"/>
      <c r="R80" s="171"/>
      <c r="S80" s="171"/>
      <c r="T80" s="172"/>
      <c r="AA80" s="51"/>
    </row>
    <row r="81" spans="1:27" s="38" customFormat="1" ht="20.45" customHeight="1">
      <c r="A81" s="50"/>
      <c r="B81" s="161" t="s">
        <v>109</v>
      </c>
      <c r="C81" s="162"/>
      <c r="D81" s="162"/>
      <c r="E81" s="162"/>
      <c r="F81" s="162"/>
      <c r="G81" s="162"/>
      <c r="H81" s="162"/>
      <c r="I81" s="163"/>
      <c r="J81" s="170" t="s">
        <v>257</v>
      </c>
      <c r="K81" s="171"/>
      <c r="L81" s="171"/>
      <c r="M81" s="171"/>
      <c r="N81" s="171"/>
      <c r="O81" s="171"/>
      <c r="P81" s="171"/>
      <c r="Q81" s="171"/>
      <c r="R81" s="171"/>
      <c r="S81" s="171"/>
      <c r="T81" s="172"/>
      <c r="AA81" s="51"/>
    </row>
    <row r="82" spans="1:27" s="38" customFormat="1" ht="20.45" customHeight="1">
      <c r="A82" s="50"/>
      <c r="B82" s="161" t="s">
        <v>110</v>
      </c>
      <c r="C82" s="162"/>
      <c r="D82" s="162"/>
      <c r="E82" s="162"/>
      <c r="F82" s="162"/>
      <c r="G82" s="162"/>
      <c r="H82" s="162"/>
      <c r="I82" s="163"/>
      <c r="J82" s="173">
        <f>SUM(J77:T81)</f>
        <v>1000000</v>
      </c>
      <c r="K82" s="174"/>
      <c r="L82" s="174"/>
      <c r="M82" s="174"/>
      <c r="N82" s="174"/>
      <c r="O82" s="174"/>
      <c r="P82" s="174"/>
      <c r="Q82" s="174"/>
      <c r="R82" s="174"/>
      <c r="S82" s="174"/>
      <c r="T82" s="175"/>
      <c r="AA82" s="51"/>
    </row>
    <row r="83" spans="1:27" s="38" customFormat="1" ht="20.45" customHeight="1">
      <c r="A83" s="50"/>
      <c r="AA83" s="51"/>
    </row>
    <row r="84" spans="1:27" s="38" customFormat="1" ht="20.45" customHeight="1">
      <c r="A84" s="246" t="s">
        <v>122</v>
      </c>
      <c r="B84" s="247"/>
      <c r="C84" s="247"/>
      <c r="D84" s="247"/>
      <c r="E84" s="247"/>
      <c r="F84" s="247"/>
      <c r="G84" s="247"/>
      <c r="H84" s="247"/>
      <c r="I84" s="247"/>
      <c r="J84" s="247"/>
      <c r="K84" s="247"/>
      <c r="L84" s="247"/>
      <c r="M84" s="247"/>
      <c r="N84" s="247"/>
      <c r="O84" s="247"/>
      <c r="P84" s="247"/>
      <c r="Q84" s="247"/>
      <c r="R84" s="247"/>
      <c r="S84" s="247"/>
      <c r="T84" s="247"/>
      <c r="U84" s="247"/>
      <c r="V84" s="247"/>
      <c r="W84" s="247"/>
      <c r="X84" s="247"/>
      <c r="Y84" s="247"/>
      <c r="Z84" s="247"/>
      <c r="AA84" s="248"/>
    </row>
    <row r="85" spans="1:27" s="38" customFormat="1" ht="45.6" customHeight="1">
      <c r="A85" s="213" t="s">
        <v>219</v>
      </c>
      <c r="B85" s="214"/>
      <c r="C85" s="214"/>
      <c r="D85" s="214"/>
      <c r="E85" s="214"/>
      <c r="F85" s="214"/>
      <c r="G85" s="214"/>
      <c r="H85" s="214"/>
      <c r="I85" s="214"/>
      <c r="J85" s="214"/>
      <c r="K85" s="214"/>
      <c r="L85" s="214"/>
      <c r="M85" s="214"/>
      <c r="N85" s="214"/>
      <c r="O85" s="214"/>
      <c r="P85" s="214"/>
      <c r="Q85" s="214"/>
      <c r="R85" s="214"/>
      <c r="S85" s="214"/>
      <c r="T85" s="214"/>
      <c r="U85" s="214"/>
      <c r="V85" s="214"/>
      <c r="W85" s="214"/>
      <c r="X85" s="214"/>
      <c r="Y85" s="214"/>
      <c r="Z85" s="214"/>
      <c r="AA85" s="215"/>
    </row>
    <row r="86" spans="1:27" s="38" customFormat="1" ht="18" customHeight="1">
      <c r="A86" s="246" t="s">
        <v>123</v>
      </c>
      <c r="B86" s="247"/>
      <c r="C86" s="247"/>
      <c r="D86" s="247"/>
      <c r="E86" s="247"/>
      <c r="F86" s="247"/>
      <c r="G86" s="247"/>
      <c r="H86" s="247"/>
      <c r="I86" s="247"/>
      <c r="J86" s="247"/>
      <c r="K86" s="247"/>
      <c r="L86" s="247"/>
      <c r="M86" s="247"/>
      <c r="N86" s="247"/>
      <c r="O86" s="247"/>
      <c r="P86" s="247"/>
      <c r="Q86" s="247"/>
      <c r="R86" s="247"/>
      <c r="S86" s="247"/>
      <c r="T86" s="247"/>
      <c r="U86" s="247"/>
      <c r="V86" s="247"/>
      <c r="W86" s="247"/>
      <c r="X86" s="247"/>
      <c r="Y86" s="247"/>
      <c r="Z86" s="247"/>
      <c r="AA86" s="248"/>
    </row>
    <row r="87" spans="1:27" s="38" customFormat="1" ht="20.45" customHeight="1">
      <c r="A87" s="52"/>
      <c r="B87" s="245" t="s">
        <v>125</v>
      </c>
      <c r="C87" s="245"/>
      <c r="D87" s="245"/>
      <c r="E87" s="245"/>
      <c r="F87" s="245"/>
      <c r="G87" s="245"/>
      <c r="H87" s="245"/>
      <c r="I87" s="245"/>
      <c r="J87" s="245"/>
      <c r="K87" s="42"/>
      <c r="L87" s="42"/>
      <c r="M87" s="42"/>
      <c r="N87" s="42"/>
      <c r="O87" s="42"/>
      <c r="P87" s="42"/>
      <c r="Q87" s="42"/>
      <c r="R87" s="42"/>
      <c r="S87" s="42"/>
      <c r="T87" s="42"/>
      <c r="U87" s="42"/>
      <c r="V87" s="42"/>
      <c r="W87" s="42"/>
      <c r="X87" s="42"/>
      <c r="Y87" s="42"/>
      <c r="Z87" s="42"/>
      <c r="AA87" s="53"/>
    </row>
    <row r="88" spans="1:27" s="38" customFormat="1" ht="20.45" customHeight="1">
      <c r="A88" s="210" t="s">
        <v>128</v>
      </c>
      <c r="B88" s="211"/>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1"/>
      <c r="AA88" s="212"/>
    </row>
    <row r="89" spans="1:27" s="38" customFormat="1" ht="20.45" customHeight="1">
      <c r="A89" s="50" t="s">
        <v>126</v>
      </c>
      <c r="AA89" s="51"/>
    </row>
    <row r="90" spans="1:27" s="38" customFormat="1" ht="42.6" customHeight="1">
      <c r="A90" s="213" t="s">
        <v>220</v>
      </c>
      <c r="B90" s="214"/>
      <c r="C90" s="214"/>
      <c r="D90" s="214"/>
      <c r="E90" s="214"/>
      <c r="F90" s="214"/>
      <c r="G90" s="214"/>
      <c r="H90" s="214"/>
      <c r="I90" s="214"/>
      <c r="J90" s="214"/>
      <c r="K90" s="214"/>
      <c r="L90" s="214"/>
      <c r="M90" s="214"/>
      <c r="N90" s="214"/>
      <c r="O90" s="214"/>
      <c r="P90" s="214"/>
      <c r="Q90" s="214"/>
      <c r="R90" s="214"/>
      <c r="S90" s="214"/>
      <c r="T90" s="214"/>
      <c r="U90" s="214"/>
      <c r="V90" s="214"/>
      <c r="W90" s="214"/>
      <c r="X90" s="214"/>
      <c r="Y90" s="214"/>
      <c r="Z90" s="214"/>
      <c r="AA90" s="215"/>
    </row>
    <row r="91" spans="1:27" s="38" customFormat="1" ht="20.45" customHeight="1">
      <c r="A91" s="50" t="s">
        <v>127</v>
      </c>
      <c r="AA91" s="51"/>
    </row>
    <row r="92" spans="1:27" s="41" customFormat="1" ht="39.6" customHeight="1">
      <c r="A92" s="213" t="s">
        <v>221</v>
      </c>
      <c r="B92" s="214"/>
      <c r="C92" s="214"/>
      <c r="D92" s="214"/>
      <c r="E92" s="214"/>
      <c r="F92" s="214"/>
      <c r="G92" s="214"/>
      <c r="H92" s="214"/>
      <c r="I92" s="214"/>
      <c r="J92" s="214"/>
      <c r="K92" s="214"/>
      <c r="L92" s="214"/>
      <c r="M92" s="214"/>
      <c r="N92" s="214"/>
      <c r="O92" s="214"/>
      <c r="P92" s="214"/>
      <c r="Q92" s="214"/>
      <c r="R92" s="214"/>
      <c r="S92" s="214"/>
      <c r="T92" s="214"/>
      <c r="U92" s="214"/>
      <c r="V92" s="214"/>
      <c r="W92" s="214"/>
      <c r="X92" s="214"/>
      <c r="Y92" s="214"/>
      <c r="Z92" s="214"/>
      <c r="AA92" s="215"/>
    </row>
    <row r="93" spans="1:27" s="41" customFormat="1" ht="20.45" customHeight="1">
      <c r="A93" s="210" t="s">
        <v>129</v>
      </c>
      <c r="B93" s="211"/>
      <c r="C93" s="211"/>
      <c r="D93" s="211"/>
      <c r="E93" s="211"/>
      <c r="F93" s="211"/>
      <c r="G93" s="211"/>
      <c r="H93" s="211"/>
      <c r="I93" s="211"/>
      <c r="J93" s="211"/>
      <c r="K93" s="211"/>
      <c r="L93" s="211"/>
      <c r="M93" s="211"/>
      <c r="N93" s="211"/>
      <c r="O93" s="211"/>
      <c r="P93" s="211"/>
      <c r="Q93" s="211"/>
      <c r="R93" s="211"/>
      <c r="S93" s="211"/>
      <c r="T93" s="211"/>
      <c r="U93" s="211"/>
      <c r="V93" s="211"/>
      <c r="W93" s="211"/>
      <c r="X93" s="211"/>
      <c r="Y93" s="211"/>
      <c r="Z93" s="211"/>
      <c r="AA93" s="212"/>
    </row>
    <row r="94" spans="1:27" s="41" customFormat="1" ht="42.6" customHeight="1">
      <c r="A94" s="213" t="s">
        <v>222</v>
      </c>
      <c r="B94" s="214"/>
      <c r="C94" s="214"/>
      <c r="D94" s="214"/>
      <c r="E94" s="214"/>
      <c r="F94" s="214"/>
      <c r="G94" s="214"/>
      <c r="H94" s="214"/>
      <c r="I94" s="214"/>
      <c r="J94" s="214"/>
      <c r="K94" s="214"/>
      <c r="L94" s="214"/>
      <c r="M94" s="214"/>
      <c r="N94" s="214"/>
      <c r="O94" s="214"/>
      <c r="P94" s="214"/>
      <c r="Q94" s="214"/>
      <c r="R94" s="214"/>
      <c r="S94" s="214"/>
      <c r="T94" s="214"/>
      <c r="U94" s="214"/>
      <c r="V94" s="214"/>
      <c r="W94" s="214"/>
      <c r="X94" s="214"/>
      <c r="Y94" s="214"/>
      <c r="Z94" s="214"/>
      <c r="AA94" s="215"/>
    </row>
    <row r="95" spans="1:27" s="38" customFormat="1" ht="20.45" customHeight="1">
      <c r="A95" s="210" t="s">
        <v>130</v>
      </c>
      <c r="B95" s="211"/>
      <c r="C95" s="211"/>
      <c r="D95" s="211"/>
      <c r="E95" s="211"/>
      <c r="F95" s="211"/>
      <c r="G95" s="211"/>
      <c r="H95" s="211"/>
      <c r="I95" s="211"/>
      <c r="J95" s="211"/>
      <c r="K95" s="211"/>
      <c r="L95" s="211"/>
      <c r="M95" s="211"/>
      <c r="N95" s="211"/>
      <c r="O95" s="211"/>
      <c r="P95" s="211"/>
      <c r="Q95" s="211"/>
      <c r="R95" s="211"/>
      <c r="S95" s="211"/>
      <c r="T95" s="211"/>
      <c r="U95" s="211"/>
      <c r="V95" s="211"/>
      <c r="W95" s="211"/>
      <c r="X95" s="211"/>
      <c r="Y95" s="211"/>
      <c r="Z95" s="211"/>
      <c r="AA95" s="212"/>
    </row>
    <row r="96" spans="1:27" s="38" customFormat="1" ht="66.599999999999994" customHeight="1" thickBot="1">
      <c r="A96" s="285" t="s">
        <v>263</v>
      </c>
      <c r="B96" s="286"/>
      <c r="C96" s="286"/>
      <c r="D96" s="286"/>
      <c r="E96" s="286"/>
      <c r="F96" s="286"/>
      <c r="G96" s="286"/>
      <c r="H96" s="286"/>
      <c r="I96" s="286"/>
      <c r="J96" s="286"/>
      <c r="K96" s="286"/>
      <c r="L96" s="286"/>
      <c r="M96" s="286"/>
      <c r="N96" s="286"/>
      <c r="O96" s="286"/>
      <c r="P96" s="286"/>
      <c r="Q96" s="286"/>
      <c r="R96" s="286"/>
      <c r="S96" s="286"/>
      <c r="T96" s="286"/>
      <c r="U96" s="286"/>
      <c r="V96" s="286"/>
      <c r="W96" s="286"/>
      <c r="X96" s="286"/>
      <c r="Y96" s="286"/>
      <c r="Z96" s="286"/>
      <c r="AA96" s="287"/>
    </row>
    <row r="97" spans="1:27" s="38" customFormat="1" ht="66.599999999999994" customHeight="1">
      <c r="A97" s="284" t="s">
        <v>131</v>
      </c>
      <c r="B97" s="284"/>
      <c r="C97" s="284"/>
      <c r="D97" s="284"/>
      <c r="E97" s="284"/>
      <c r="F97" s="284"/>
      <c r="G97" s="284"/>
      <c r="H97" s="284"/>
      <c r="I97" s="284"/>
      <c r="J97" s="284"/>
      <c r="K97" s="284"/>
      <c r="L97" s="284"/>
      <c r="M97" s="284"/>
      <c r="N97" s="284"/>
      <c r="O97" s="284"/>
      <c r="P97" s="284"/>
      <c r="Q97" s="284"/>
      <c r="R97" s="284"/>
      <c r="S97" s="284"/>
      <c r="T97" s="284"/>
      <c r="U97" s="284"/>
      <c r="V97" s="284"/>
      <c r="W97" s="284"/>
      <c r="X97" s="284"/>
      <c r="Y97" s="284"/>
      <c r="Z97" s="284"/>
      <c r="AA97" s="284"/>
    </row>
    <row r="98" spans="1:27" s="38" customFormat="1" ht="12"/>
  </sheetData>
  <sheetProtection algorithmName="SHA-512" hashValue="atIcjEDOawTMRzLCNGxPmwMcXyYoHFmfIo3px1cKG9YWoi+YIVpQ0YxJbN7LxiF312tVE3OVb/L0K4ow0Tmhog==" saltValue="u1Den5I8S4G4udrB88AZHg==" spinCount="100000" sheet="1" objects="1" scenarios="1"/>
  <mergeCells count="199">
    <mergeCell ref="N26:Q27"/>
    <mergeCell ref="R31:U31"/>
    <mergeCell ref="R32:U32"/>
    <mergeCell ref="V31:AA32"/>
    <mergeCell ref="F30:J30"/>
    <mergeCell ref="A30:E32"/>
    <mergeCell ref="A97:AA97"/>
    <mergeCell ref="A96:AA96"/>
    <mergeCell ref="A95:AA95"/>
    <mergeCell ref="A94:AA94"/>
    <mergeCell ref="A93:AA93"/>
    <mergeCell ref="A92:AA92"/>
    <mergeCell ref="A90:AA90"/>
    <mergeCell ref="A85:AA85"/>
    <mergeCell ref="A84:AA84"/>
    <mergeCell ref="A73:AA73"/>
    <mergeCell ref="K30:M30"/>
    <mergeCell ref="N30:Q30"/>
    <mergeCell ref="R30:U30"/>
    <mergeCell ref="V30:AA30"/>
    <mergeCell ref="F31:J32"/>
    <mergeCell ref="K31:M32"/>
    <mergeCell ref="N31:Q32"/>
    <mergeCell ref="A45:I45"/>
    <mergeCell ref="A46:I46"/>
    <mergeCell ref="A48:I48"/>
    <mergeCell ref="A41:I41"/>
    <mergeCell ref="A42:I42"/>
    <mergeCell ref="A43:I43"/>
    <mergeCell ref="A47:I47"/>
    <mergeCell ref="J41:AA41"/>
    <mergeCell ref="J42:AA42"/>
    <mergeCell ref="J43:AA43"/>
    <mergeCell ref="J44:AA44"/>
    <mergeCell ref="J45:AA45"/>
    <mergeCell ref="J46:AA46"/>
    <mergeCell ref="J47:AA47"/>
    <mergeCell ref="J48:AA48"/>
    <mergeCell ref="A88:AA88"/>
    <mergeCell ref="B87:J87"/>
    <mergeCell ref="A86:AA86"/>
    <mergeCell ref="V26:AA26"/>
    <mergeCell ref="A52:AA52"/>
    <mergeCell ref="A35:AA35"/>
    <mergeCell ref="A37:AA37"/>
    <mergeCell ref="A49:AA49"/>
    <mergeCell ref="A51:AA51"/>
    <mergeCell ref="A50:AA50"/>
    <mergeCell ref="V29:AA29"/>
    <mergeCell ref="V28:AA28"/>
    <mergeCell ref="R29:U29"/>
    <mergeCell ref="A22:E29"/>
    <mergeCell ref="R27:U27"/>
    <mergeCell ref="V27:AA27"/>
    <mergeCell ref="F28:J29"/>
    <mergeCell ref="K28:M29"/>
    <mergeCell ref="F26:J27"/>
    <mergeCell ref="K26:M27"/>
    <mergeCell ref="R26:U26"/>
    <mergeCell ref="A39:I39"/>
    <mergeCell ref="J39:AA39"/>
    <mergeCell ref="J40:AA40"/>
    <mergeCell ref="F3:AA3"/>
    <mergeCell ref="A3:E3"/>
    <mergeCell ref="F9:I9"/>
    <mergeCell ref="F8:I8"/>
    <mergeCell ref="N24:Q25"/>
    <mergeCell ref="A4:E4"/>
    <mergeCell ref="F7:I7"/>
    <mergeCell ref="F4:AA4"/>
    <mergeCell ref="F5:AA5"/>
    <mergeCell ref="V24:AA24"/>
    <mergeCell ref="V25:AA25"/>
    <mergeCell ref="F15:AA15"/>
    <mergeCell ref="F16:I16"/>
    <mergeCell ref="J13:M13"/>
    <mergeCell ref="F11:I11"/>
    <mergeCell ref="J11:N11"/>
    <mergeCell ref="F12:I12"/>
    <mergeCell ref="F19:I19"/>
    <mergeCell ref="F18:I18"/>
    <mergeCell ref="F13:I13"/>
    <mergeCell ref="J19:M19"/>
    <mergeCell ref="N19:S19"/>
    <mergeCell ref="T6:AA6"/>
    <mergeCell ref="F24:J25"/>
    <mergeCell ref="A2:AA2"/>
    <mergeCell ref="F14:I14"/>
    <mergeCell ref="J6:N6"/>
    <mergeCell ref="J16:N16"/>
    <mergeCell ref="J18:M18"/>
    <mergeCell ref="N18:S18"/>
    <mergeCell ref="T18:AA19"/>
    <mergeCell ref="O7:S7"/>
    <mergeCell ref="N14:S14"/>
    <mergeCell ref="O16:S16"/>
    <mergeCell ref="T16:AA16"/>
    <mergeCell ref="U7:AA7"/>
    <mergeCell ref="T8:AA9"/>
    <mergeCell ref="F6:I6"/>
    <mergeCell ref="J8:M8"/>
    <mergeCell ref="N13:S13"/>
    <mergeCell ref="J17:N17"/>
    <mergeCell ref="J9:M9"/>
    <mergeCell ref="N9:S9"/>
    <mergeCell ref="N8:S8"/>
    <mergeCell ref="J7:N7"/>
    <mergeCell ref="T11:AA11"/>
    <mergeCell ref="T13:AA14"/>
    <mergeCell ref="J14:M14"/>
    <mergeCell ref="A20:E21"/>
    <mergeCell ref="O12:S12"/>
    <mergeCell ref="U12:AA12"/>
    <mergeCell ref="J20:AA20"/>
    <mergeCell ref="J21:AA21"/>
    <mergeCell ref="K22:AA22"/>
    <mergeCell ref="J12:N12"/>
    <mergeCell ref="U62:Y62"/>
    <mergeCell ref="B62:J62"/>
    <mergeCell ref="K24:M25"/>
    <mergeCell ref="R24:U24"/>
    <mergeCell ref="R25:U25"/>
    <mergeCell ref="A56:AA56"/>
    <mergeCell ref="A57:AA57"/>
    <mergeCell ref="A58:AA58"/>
    <mergeCell ref="A59:AA59"/>
    <mergeCell ref="N28:Q29"/>
    <mergeCell ref="R28:U28"/>
    <mergeCell ref="A53:AA53"/>
    <mergeCell ref="A60:AA60"/>
    <mergeCell ref="A55:AA55"/>
    <mergeCell ref="A54:AA54"/>
    <mergeCell ref="A40:I40"/>
    <mergeCell ref="A44:I44"/>
    <mergeCell ref="O11:S11"/>
    <mergeCell ref="O6:S6"/>
    <mergeCell ref="F17:I17"/>
    <mergeCell ref="K62:O62"/>
    <mergeCell ref="P62:T62"/>
    <mergeCell ref="B69:T69"/>
    <mergeCell ref="B70:F70"/>
    <mergeCell ref="G70:K70"/>
    <mergeCell ref="L70:P70"/>
    <mergeCell ref="Q70:U70"/>
    <mergeCell ref="K67:O67"/>
    <mergeCell ref="P67:T67"/>
    <mergeCell ref="B61:T61"/>
    <mergeCell ref="A5:E19"/>
    <mergeCell ref="F10:AA10"/>
    <mergeCell ref="R23:U23"/>
    <mergeCell ref="V23:AA23"/>
    <mergeCell ref="F22:J23"/>
    <mergeCell ref="K23:M23"/>
    <mergeCell ref="N23:Q23"/>
    <mergeCell ref="O17:S17"/>
    <mergeCell ref="U17:AA17"/>
    <mergeCell ref="F20:I20"/>
    <mergeCell ref="F21:I21"/>
    <mergeCell ref="P65:T65"/>
    <mergeCell ref="K66:O66"/>
    <mergeCell ref="P66:T66"/>
    <mergeCell ref="B76:I76"/>
    <mergeCell ref="B78:I78"/>
    <mergeCell ref="B79:I79"/>
    <mergeCell ref="B80:I80"/>
    <mergeCell ref="B81:I81"/>
    <mergeCell ref="B82:I82"/>
    <mergeCell ref="B77:I77"/>
    <mergeCell ref="J76:T76"/>
    <mergeCell ref="J77:T77"/>
    <mergeCell ref="J78:T78"/>
    <mergeCell ref="J79:T79"/>
    <mergeCell ref="J80:T80"/>
    <mergeCell ref="J81:T81"/>
    <mergeCell ref="J82:T82"/>
    <mergeCell ref="K33:P33"/>
    <mergeCell ref="Q33:T33"/>
    <mergeCell ref="U33:W33"/>
    <mergeCell ref="X33:AA33"/>
    <mergeCell ref="A34:W34"/>
    <mergeCell ref="X34:AA34"/>
    <mergeCell ref="A33:J33"/>
    <mergeCell ref="V70:Z70"/>
    <mergeCell ref="B71:F71"/>
    <mergeCell ref="G71:K71"/>
    <mergeCell ref="L71:P71"/>
    <mergeCell ref="Q71:U71"/>
    <mergeCell ref="V71:Z71"/>
    <mergeCell ref="B64:J64"/>
    <mergeCell ref="B63:J63"/>
    <mergeCell ref="B67:J67"/>
    <mergeCell ref="B65:J65"/>
    <mergeCell ref="B66:J66"/>
    <mergeCell ref="K68:O68"/>
    <mergeCell ref="K63:O63"/>
    <mergeCell ref="P63:T63"/>
    <mergeCell ref="K64:O64"/>
    <mergeCell ref="P64:T64"/>
    <mergeCell ref="K65:O65"/>
  </mergeCells>
  <phoneticPr fontId="2"/>
  <dataValidations count="4">
    <dataValidation type="list" allowBlank="1" showInputMessage="1" sqref="J39:AA39" xr:uid="{741F492C-37F9-40E6-84FA-9815AC7D81F1}">
      <formula1>"指定済み,指定予定（　年　月ごろ予定）,選択してください"</formula1>
    </dataValidation>
    <dataValidation type="list" allowBlank="1" showInputMessage="1" showErrorMessage="1" sqref="B87:J87" xr:uid="{2B51ADB3-40DC-47E0-89AF-F4FBBC0EBEFD}">
      <formula1>"選択してください,①補助事業者自身,②その他"</formula1>
    </dataValidation>
    <dataValidation type="list" allowBlank="1" showInputMessage="1" showErrorMessage="1" sqref="B71:F71" xr:uid="{DF160AE3-2A7D-499F-A16B-42366305E450}">
      <formula1>"選択してください,グリーン電力証書,非化石証書,Jクレジット"</formula1>
    </dataValidation>
    <dataValidation type="list" allowBlank="1" showInputMessage="1" showErrorMessage="1" sqref="Q33:T33 X33:AA33 X34:AA34" xr:uid="{ECFEA22E-A1B4-4F68-A38B-1C7F9BCF0BB3}">
      <formula1>"選択してください,している,していない"</formula1>
    </dataValidation>
  </dataValidations>
  <pageMargins left="0.9055118110236221" right="0.70866141732283472" top="0.74803149606299213" bottom="0.70866141732283472" header="0.31496062992125984" footer="0.31496062992125984"/>
  <pageSetup paperSize="9" fitToHeight="0" orientation="portrait" verticalDpi="1200" r:id="rId1"/>
  <rowBreaks count="3" manualBreakCount="3">
    <brk id="34" max="26" man="1"/>
    <brk id="48" max="26" man="1"/>
    <brk id="72" max="2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F39"/>
  <sheetViews>
    <sheetView view="pageBreakPreview" zoomScale="115" zoomScaleNormal="100" zoomScaleSheetLayoutView="115" workbookViewId="0">
      <selection activeCell="AK17" sqref="AK17"/>
    </sheetView>
  </sheetViews>
  <sheetFormatPr defaultColWidth="2.75" defaultRowHeight="18.75"/>
  <cols>
    <col min="1" max="32" width="2.5" customWidth="1"/>
  </cols>
  <sheetData>
    <row r="1" spans="1:32">
      <c r="A1" s="4" t="s">
        <v>50</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row>
    <row r="2" spans="1:32" ht="36" customHeight="1">
      <c r="A2" s="309" t="s">
        <v>288</v>
      </c>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row>
    <row r="3" spans="1:32" ht="18" customHeight="1">
      <c r="A3" s="28"/>
      <c r="B3" s="28"/>
      <c r="C3" s="28"/>
      <c r="D3" s="28"/>
      <c r="E3" s="28"/>
      <c r="F3" s="28"/>
      <c r="G3" s="28"/>
      <c r="H3" s="28"/>
      <c r="I3" s="28"/>
      <c r="J3" s="28"/>
      <c r="K3" s="28"/>
      <c r="L3" s="28"/>
      <c r="M3" s="28"/>
      <c r="N3" s="28"/>
      <c r="O3" s="310" t="s">
        <v>51</v>
      </c>
      <c r="P3" s="310"/>
      <c r="Q3" s="310"/>
      <c r="R3" s="310"/>
      <c r="S3" s="311" t="str">
        <f>申請者情報項目!C5</f>
        <v>株式会社〇〇〇</v>
      </c>
      <c r="T3" s="311"/>
      <c r="U3" s="311"/>
      <c r="V3" s="311"/>
      <c r="W3" s="311"/>
      <c r="X3" s="311"/>
      <c r="Y3" s="311"/>
      <c r="Z3" s="311"/>
      <c r="AA3" s="311"/>
      <c r="AB3" s="311"/>
      <c r="AC3" s="311"/>
      <c r="AD3" s="311"/>
      <c r="AE3" s="311"/>
      <c r="AF3" s="311"/>
    </row>
    <row r="4" spans="1:32">
      <c r="A4" s="5"/>
      <c r="B4" s="6"/>
      <c r="C4" s="6"/>
      <c r="D4" s="7"/>
      <c r="E4" s="8" t="s">
        <v>22</v>
      </c>
      <c r="F4" s="8"/>
      <c r="G4" s="8"/>
      <c r="H4" s="8"/>
      <c r="I4" s="8"/>
      <c r="J4" s="8"/>
      <c r="K4" s="9"/>
      <c r="L4" s="10" t="s">
        <v>23</v>
      </c>
      <c r="M4" s="8"/>
      <c r="N4" s="8"/>
      <c r="O4" s="8"/>
      <c r="P4" s="8"/>
      <c r="Q4" s="8"/>
      <c r="R4" s="9"/>
      <c r="S4" s="3" t="s">
        <v>24</v>
      </c>
      <c r="T4" s="11"/>
      <c r="U4" s="11"/>
      <c r="V4" s="11"/>
      <c r="W4" s="11"/>
      <c r="X4" s="11"/>
      <c r="Y4" s="12"/>
      <c r="Z4" s="3" t="s">
        <v>25</v>
      </c>
      <c r="AA4" s="11"/>
      <c r="AB4" s="11"/>
      <c r="AC4" s="11"/>
      <c r="AD4" s="11"/>
      <c r="AE4" s="11"/>
      <c r="AF4" s="12"/>
    </row>
    <row r="5" spans="1:32">
      <c r="A5" s="13"/>
      <c r="B5" s="31"/>
      <c r="C5" s="31"/>
      <c r="D5" s="14"/>
      <c r="E5" s="4"/>
      <c r="F5" s="4"/>
      <c r="G5" s="4"/>
      <c r="H5" s="4"/>
      <c r="I5" s="4"/>
      <c r="J5" s="4"/>
      <c r="K5" s="15"/>
      <c r="L5" s="16" t="s">
        <v>26</v>
      </c>
      <c r="M5" s="4"/>
      <c r="N5" s="4"/>
      <c r="O5" s="4"/>
      <c r="P5" s="4"/>
      <c r="Q5" s="4"/>
      <c r="R5" s="15"/>
      <c r="S5" s="17" t="s">
        <v>27</v>
      </c>
      <c r="T5" s="1"/>
      <c r="U5" s="1"/>
      <c r="V5" s="1"/>
      <c r="W5" s="1"/>
      <c r="X5" s="1"/>
      <c r="Y5" s="18"/>
      <c r="Z5" s="17" t="s">
        <v>28</v>
      </c>
      <c r="AA5" s="1"/>
      <c r="AB5" s="1"/>
      <c r="AC5" s="1"/>
      <c r="AD5" s="1"/>
      <c r="AE5" s="1"/>
      <c r="AF5" s="18"/>
    </row>
    <row r="6" spans="1:32">
      <c r="A6" s="13" t="s">
        <v>29</v>
      </c>
      <c r="B6" s="31"/>
      <c r="C6" s="31"/>
      <c r="D6" s="14"/>
      <c r="E6" s="325">
        <v>1000000</v>
      </c>
      <c r="F6" s="325"/>
      <c r="G6" s="325"/>
      <c r="H6" s="325"/>
      <c r="I6" s="325"/>
      <c r="J6" s="325"/>
      <c r="K6" s="326"/>
      <c r="L6" s="327">
        <v>0</v>
      </c>
      <c r="M6" s="327"/>
      <c r="N6" s="327"/>
      <c r="O6" s="327"/>
      <c r="P6" s="327"/>
      <c r="Q6" s="327"/>
      <c r="R6" s="327"/>
      <c r="S6" s="328">
        <f>E6-L6</f>
        <v>1000000</v>
      </c>
      <c r="T6" s="328"/>
      <c r="U6" s="328"/>
      <c r="V6" s="328"/>
      <c r="W6" s="328"/>
      <c r="X6" s="328"/>
      <c r="Y6" s="328"/>
      <c r="Z6" s="328">
        <f>K28</f>
        <v>870000</v>
      </c>
      <c r="AA6" s="328"/>
      <c r="AB6" s="328"/>
      <c r="AC6" s="328"/>
      <c r="AD6" s="328"/>
      <c r="AE6" s="328"/>
      <c r="AF6" s="328"/>
    </row>
    <row r="7" spans="1:32">
      <c r="A7" s="13"/>
      <c r="B7" s="31"/>
      <c r="C7" s="31"/>
      <c r="D7" s="14"/>
      <c r="E7" s="11" t="s">
        <v>30</v>
      </c>
      <c r="F7" s="11"/>
      <c r="G7" s="11"/>
      <c r="H7" s="11"/>
      <c r="I7" s="11"/>
      <c r="J7" s="11"/>
      <c r="K7" s="12"/>
      <c r="L7" s="3" t="s">
        <v>31</v>
      </c>
      <c r="M7" s="11"/>
      <c r="N7" s="11"/>
      <c r="O7" s="11"/>
      <c r="P7" s="11"/>
      <c r="Q7" s="11"/>
      <c r="R7" s="12"/>
      <c r="S7" s="3" t="s">
        <v>32</v>
      </c>
      <c r="T7" s="11"/>
      <c r="U7" s="11"/>
      <c r="V7" s="11"/>
      <c r="W7" s="11"/>
      <c r="X7" s="11"/>
      <c r="Y7" s="12"/>
      <c r="Z7" s="3" t="s">
        <v>33</v>
      </c>
      <c r="AA7" s="11"/>
      <c r="AB7" s="11"/>
      <c r="AC7" s="11"/>
      <c r="AD7" s="11"/>
      <c r="AE7" s="11"/>
      <c r="AF7" s="12"/>
    </row>
    <row r="8" spans="1:32">
      <c r="A8" s="13"/>
      <c r="B8" s="31"/>
      <c r="C8" s="31"/>
      <c r="D8" s="14"/>
      <c r="E8" s="1"/>
      <c r="F8" s="1"/>
      <c r="G8" s="1"/>
      <c r="H8" s="1"/>
      <c r="I8" s="1"/>
      <c r="J8" s="1"/>
      <c r="K8" s="18"/>
      <c r="L8" s="17" t="s">
        <v>34</v>
      </c>
      <c r="M8" s="1"/>
      <c r="N8" s="1"/>
      <c r="O8" s="1"/>
      <c r="P8" s="1"/>
      <c r="Q8" s="1"/>
      <c r="R8" s="18"/>
      <c r="S8" s="17" t="s">
        <v>35</v>
      </c>
      <c r="T8" s="1"/>
      <c r="U8" s="1"/>
      <c r="V8" s="1"/>
      <c r="W8" s="1"/>
      <c r="X8" s="1"/>
      <c r="Y8" s="18"/>
      <c r="Z8" s="17" t="s">
        <v>132</v>
      </c>
      <c r="AA8" s="1"/>
      <c r="AB8" s="1"/>
      <c r="AC8" s="1"/>
      <c r="AD8" s="1"/>
      <c r="AE8" s="1"/>
      <c r="AF8" s="18"/>
    </row>
    <row r="9" spans="1:32">
      <c r="A9" s="13"/>
      <c r="B9" s="31"/>
      <c r="C9" s="31"/>
      <c r="D9" s="14"/>
      <c r="E9" s="17"/>
      <c r="F9" s="1"/>
      <c r="G9" s="1"/>
      <c r="H9" s="1"/>
      <c r="I9" s="1"/>
      <c r="J9" s="1"/>
      <c r="K9" s="18"/>
      <c r="L9" s="17" t="s">
        <v>36</v>
      </c>
      <c r="M9" s="1"/>
      <c r="N9" s="1"/>
      <c r="O9" s="1"/>
      <c r="P9" s="1"/>
      <c r="Q9" s="1"/>
      <c r="R9" s="18"/>
      <c r="S9" s="17" t="s">
        <v>36</v>
      </c>
      <c r="T9" s="1"/>
      <c r="U9" s="1"/>
      <c r="V9" s="1"/>
      <c r="W9" s="1"/>
      <c r="X9" s="1"/>
      <c r="Y9" s="18"/>
      <c r="Z9" s="312"/>
      <c r="AA9" s="313"/>
      <c r="AB9" s="313"/>
      <c r="AC9" s="313"/>
      <c r="AD9" s="313"/>
      <c r="AE9" s="313"/>
      <c r="AF9" s="314"/>
    </row>
    <row r="10" spans="1:32">
      <c r="A10" s="21"/>
      <c r="B10" s="19"/>
      <c r="C10" s="19"/>
      <c r="D10" s="20"/>
      <c r="E10" s="315" t="s">
        <v>290</v>
      </c>
      <c r="F10" s="315"/>
      <c r="G10" s="315"/>
      <c r="H10" s="315"/>
      <c r="I10" s="315"/>
      <c r="J10" s="315"/>
      <c r="K10" s="315"/>
      <c r="L10" s="316">
        <f>IF(E10="－",Z6,IF(Z6&gt;E10,E10,Z6))</f>
        <v>870000</v>
      </c>
      <c r="M10" s="317"/>
      <c r="N10" s="317"/>
      <c r="O10" s="317"/>
      <c r="P10" s="317"/>
      <c r="Q10" s="317"/>
      <c r="R10" s="318"/>
      <c r="S10" s="316">
        <f>IF(S6&gt;L10,L10,S6)</f>
        <v>870000</v>
      </c>
      <c r="T10" s="317"/>
      <c r="U10" s="317"/>
      <c r="V10" s="317"/>
      <c r="W10" s="317"/>
      <c r="X10" s="317"/>
      <c r="Y10" s="318"/>
      <c r="Z10" s="319">
        <f>ROUNDDOWN(S10/3,-3)</f>
        <v>290000</v>
      </c>
      <c r="AA10" s="320"/>
      <c r="AB10" s="320"/>
      <c r="AC10" s="320"/>
      <c r="AD10" s="320"/>
      <c r="AE10" s="320"/>
      <c r="AF10" s="321"/>
    </row>
    <row r="11" spans="1:32">
      <c r="A11" s="322" t="s">
        <v>37</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4"/>
    </row>
    <row r="12" spans="1:32" ht="16.149999999999999" customHeight="1">
      <c r="A12" s="302" t="s">
        <v>38</v>
      </c>
      <c r="B12" s="303"/>
      <c r="C12" s="303"/>
      <c r="D12" s="303"/>
      <c r="E12" s="303"/>
      <c r="F12" s="303"/>
      <c r="G12" s="303"/>
      <c r="H12" s="303"/>
      <c r="I12" s="303"/>
      <c r="J12" s="304"/>
      <c r="K12" s="305" t="s">
        <v>39</v>
      </c>
      <c r="L12" s="305"/>
      <c r="M12" s="305"/>
      <c r="N12" s="305"/>
      <c r="O12" s="305"/>
      <c r="P12" s="305"/>
      <c r="Q12" s="305"/>
      <c r="R12" s="306" t="s">
        <v>40</v>
      </c>
      <c r="S12" s="307"/>
      <c r="T12" s="307"/>
      <c r="U12" s="307"/>
      <c r="V12" s="307"/>
      <c r="W12" s="307"/>
      <c r="X12" s="307"/>
      <c r="Y12" s="307"/>
      <c r="Z12" s="307"/>
      <c r="AA12" s="307"/>
      <c r="AB12" s="307"/>
      <c r="AC12" s="307"/>
      <c r="AD12" s="307"/>
      <c r="AE12" s="307"/>
      <c r="AF12" s="308"/>
    </row>
    <row r="13" spans="1:32" ht="18" customHeight="1">
      <c r="A13" s="296" t="s">
        <v>251</v>
      </c>
      <c r="B13" s="297"/>
      <c r="C13" s="297"/>
      <c r="D13" s="297"/>
      <c r="E13" s="297"/>
      <c r="F13" s="297"/>
      <c r="G13" s="297"/>
      <c r="H13" s="297"/>
      <c r="I13" s="297"/>
      <c r="J13" s="298"/>
      <c r="K13" s="299">
        <v>500000</v>
      </c>
      <c r="L13" s="300"/>
      <c r="M13" s="300"/>
      <c r="N13" s="300"/>
      <c r="O13" s="300"/>
      <c r="P13" s="300"/>
      <c r="Q13" s="301"/>
      <c r="R13" s="293"/>
      <c r="S13" s="294"/>
      <c r="T13" s="294"/>
      <c r="U13" s="294"/>
      <c r="V13" s="294"/>
      <c r="W13" s="294"/>
      <c r="X13" s="294"/>
      <c r="Y13" s="294"/>
      <c r="Z13" s="294"/>
      <c r="AA13" s="294"/>
      <c r="AB13" s="294"/>
      <c r="AC13" s="294"/>
      <c r="AD13" s="294"/>
      <c r="AE13" s="294"/>
      <c r="AF13" s="295"/>
    </row>
    <row r="14" spans="1:32">
      <c r="A14" s="296" t="s">
        <v>252</v>
      </c>
      <c r="B14" s="297"/>
      <c r="C14" s="297"/>
      <c r="D14" s="297"/>
      <c r="E14" s="297"/>
      <c r="F14" s="297"/>
      <c r="G14" s="297"/>
      <c r="H14" s="297"/>
      <c r="I14" s="297"/>
      <c r="J14" s="298"/>
      <c r="K14" s="299">
        <v>350000</v>
      </c>
      <c r="L14" s="300"/>
      <c r="M14" s="300"/>
      <c r="N14" s="300"/>
      <c r="O14" s="300"/>
      <c r="P14" s="300"/>
      <c r="Q14" s="301"/>
      <c r="R14" s="293"/>
      <c r="S14" s="294"/>
      <c r="T14" s="294"/>
      <c r="U14" s="294"/>
      <c r="V14" s="294"/>
      <c r="W14" s="294"/>
      <c r="X14" s="294"/>
      <c r="Y14" s="294"/>
      <c r="Z14" s="294"/>
      <c r="AA14" s="294"/>
      <c r="AB14" s="294"/>
      <c r="AC14" s="294"/>
      <c r="AD14" s="294"/>
      <c r="AE14" s="294"/>
      <c r="AF14" s="295"/>
    </row>
    <row r="15" spans="1:32">
      <c r="A15" s="296" t="s">
        <v>253</v>
      </c>
      <c r="B15" s="297"/>
      <c r="C15" s="297"/>
      <c r="D15" s="297"/>
      <c r="E15" s="297"/>
      <c r="F15" s="297"/>
      <c r="G15" s="297"/>
      <c r="H15" s="297"/>
      <c r="I15" s="297"/>
      <c r="J15" s="298"/>
      <c r="K15" s="299">
        <v>20000</v>
      </c>
      <c r="L15" s="300"/>
      <c r="M15" s="300"/>
      <c r="N15" s="300"/>
      <c r="O15" s="300"/>
      <c r="P15" s="300"/>
      <c r="Q15" s="301"/>
      <c r="R15" s="293"/>
      <c r="S15" s="294"/>
      <c r="T15" s="294"/>
      <c r="U15" s="294"/>
      <c r="V15" s="294"/>
      <c r="W15" s="294"/>
      <c r="X15" s="294"/>
      <c r="Y15" s="294"/>
      <c r="Z15" s="294"/>
      <c r="AA15" s="294"/>
      <c r="AB15" s="294"/>
      <c r="AC15" s="294"/>
      <c r="AD15" s="294"/>
      <c r="AE15" s="294"/>
      <c r="AF15" s="295"/>
    </row>
    <row r="16" spans="1:32">
      <c r="A16" s="296"/>
      <c r="B16" s="297"/>
      <c r="C16" s="297"/>
      <c r="D16" s="297"/>
      <c r="E16" s="297"/>
      <c r="F16" s="297"/>
      <c r="G16" s="297"/>
      <c r="H16" s="297"/>
      <c r="I16" s="297"/>
      <c r="J16" s="298"/>
      <c r="K16" s="299"/>
      <c r="L16" s="300"/>
      <c r="M16" s="300"/>
      <c r="N16" s="300"/>
      <c r="O16" s="300"/>
      <c r="P16" s="300"/>
      <c r="Q16" s="301"/>
      <c r="R16" s="293"/>
      <c r="S16" s="294"/>
      <c r="T16" s="294"/>
      <c r="U16" s="294"/>
      <c r="V16" s="294"/>
      <c r="W16" s="294"/>
      <c r="X16" s="294"/>
      <c r="Y16" s="294"/>
      <c r="Z16" s="294"/>
      <c r="AA16" s="294"/>
      <c r="AB16" s="294"/>
      <c r="AC16" s="294"/>
      <c r="AD16" s="294"/>
      <c r="AE16" s="294"/>
      <c r="AF16" s="295"/>
    </row>
    <row r="17" spans="1:32">
      <c r="A17" s="296"/>
      <c r="B17" s="297"/>
      <c r="C17" s="297"/>
      <c r="D17" s="297"/>
      <c r="E17" s="297"/>
      <c r="F17" s="297"/>
      <c r="G17" s="297"/>
      <c r="H17" s="297"/>
      <c r="I17" s="297"/>
      <c r="J17" s="298"/>
      <c r="K17" s="299"/>
      <c r="L17" s="300"/>
      <c r="M17" s="300"/>
      <c r="N17" s="300"/>
      <c r="O17" s="300"/>
      <c r="P17" s="300"/>
      <c r="Q17" s="301"/>
      <c r="R17" s="293"/>
      <c r="S17" s="294"/>
      <c r="T17" s="294"/>
      <c r="U17" s="294"/>
      <c r="V17" s="294"/>
      <c r="W17" s="294"/>
      <c r="X17" s="294"/>
      <c r="Y17" s="294"/>
      <c r="Z17" s="294"/>
      <c r="AA17" s="294"/>
      <c r="AB17" s="294"/>
      <c r="AC17" s="294"/>
      <c r="AD17" s="294"/>
      <c r="AE17" s="294"/>
      <c r="AF17" s="295"/>
    </row>
    <row r="18" spans="1:32">
      <c r="A18" s="296"/>
      <c r="B18" s="297"/>
      <c r="C18" s="297"/>
      <c r="D18" s="297"/>
      <c r="E18" s="297"/>
      <c r="F18" s="297"/>
      <c r="G18" s="297"/>
      <c r="H18" s="297"/>
      <c r="I18" s="297"/>
      <c r="J18" s="298"/>
      <c r="K18" s="299"/>
      <c r="L18" s="300"/>
      <c r="M18" s="300"/>
      <c r="N18" s="300"/>
      <c r="O18" s="300"/>
      <c r="P18" s="300"/>
      <c r="Q18" s="301"/>
      <c r="R18" s="293"/>
      <c r="S18" s="294"/>
      <c r="T18" s="294"/>
      <c r="U18" s="294"/>
      <c r="V18" s="294"/>
      <c r="W18" s="294"/>
      <c r="X18" s="294"/>
      <c r="Y18" s="294"/>
      <c r="Z18" s="294"/>
      <c r="AA18" s="294"/>
      <c r="AB18" s="294"/>
      <c r="AC18" s="294"/>
      <c r="AD18" s="294"/>
      <c r="AE18" s="294"/>
      <c r="AF18" s="295"/>
    </row>
    <row r="19" spans="1:32">
      <c r="A19" s="296"/>
      <c r="B19" s="297"/>
      <c r="C19" s="297"/>
      <c r="D19" s="297"/>
      <c r="E19" s="297"/>
      <c r="F19" s="297"/>
      <c r="G19" s="297"/>
      <c r="H19" s="297"/>
      <c r="I19" s="297"/>
      <c r="J19" s="298"/>
      <c r="K19" s="299"/>
      <c r="L19" s="300"/>
      <c r="M19" s="300"/>
      <c r="N19" s="300"/>
      <c r="O19" s="300"/>
      <c r="P19" s="300"/>
      <c r="Q19" s="301"/>
      <c r="R19" s="293"/>
      <c r="S19" s="294"/>
      <c r="T19" s="294"/>
      <c r="U19" s="294"/>
      <c r="V19" s="294"/>
      <c r="W19" s="294"/>
      <c r="X19" s="294"/>
      <c r="Y19" s="294"/>
      <c r="Z19" s="294"/>
      <c r="AA19" s="294"/>
      <c r="AB19" s="294"/>
      <c r="AC19" s="294"/>
      <c r="AD19" s="294"/>
      <c r="AE19" s="294"/>
      <c r="AF19" s="295"/>
    </row>
    <row r="20" spans="1:32">
      <c r="A20" s="296"/>
      <c r="B20" s="297"/>
      <c r="C20" s="297"/>
      <c r="D20" s="297"/>
      <c r="E20" s="297"/>
      <c r="F20" s="297"/>
      <c r="G20" s="297"/>
      <c r="H20" s="297"/>
      <c r="I20" s="297"/>
      <c r="J20" s="298"/>
      <c r="K20" s="299"/>
      <c r="L20" s="300"/>
      <c r="M20" s="300"/>
      <c r="N20" s="300"/>
      <c r="O20" s="300"/>
      <c r="P20" s="300"/>
      <c r="Q20" s="301"/>
      <c r="R20" s="293"/>
      <c r="S20" s="294"/>
      <c r="T20" s="294"/>
      <c r="U20" s="294"/>
      <c r="V20" s="294"/>
      <c r="W20" s="294"/>
      <c r="X20" s="294"/>
      <c r="Y20" s="294"/>
      <c r="Z20" s="294"/>
      <c r="AA20" s="294"/>
      <c r="AB20" s="294"/>
      <c r="AC20" s="294"/>
      <c r="AD20" s="294"/>
      <c r="AE20" s="294"/>
      <c r="AF20" s="295"/>
    </row>
    <row r="21" spans="1:32">
      <c r="A21" s="296"/>
      <c r="B21" s="297"/>
      <c r="C21" s="297"/>
      <c r="D21" s="297"/>
      <c r="E21" s="297"/>
      <c r="F21" s="297"/>
      <c r="G21" s="297"/>
      <c r="H21" s="297"/>
      <c r="I21" s="297"/>
      <c r="J21" s="298"/>
      <c r="K21" s="299"/>
      <c r="L21" s="300"/>
      <c r="M21" s="300"/>
      <c r="N21" s="300"/>
      <c r="O21" s="300"/>
      <c r="P21" s="300"/>
      <c r="Q21" s="301"/>
      <c r="R21" s="293"/>
      <c r="S21" s="294"/>
      <c r="T21" s="294"/>
      <c r="U21" s="294"/>
      <c r="V21" s="294"/>
      <c r="W21" s="294"/>
      <c r="X21" s="294"/>
      <c r="Y21" s="294"/>
      <c r="Z21" s="294"/>
      <c r="AA21" s="294"/>
      <c r="AB21" s="294"/>
      <c r="AC21" s="294"/>
      <c r="AD21" s="294"/>
      <c r="AE21" s="294"/>
      <c r="AF21" s="295"/>
    </row>
    <row r="22" spans="1:32">
      <c r="A22" s="296"/>
      <c r="B22" s="297"/>
      <c r="C22" s="297"/>
      <c r="D22" s="297"/>
      <c r="E22" s="297"/>
      <c r="F22" s="297"/>
      <c r="G22" s="297"/>
      <c r="H22" s="297"/>
      <c r="I22" s="297"/>
      <c r="J22" s="298"/>
      <c r="K22" s="299"/>
      <c r="L22" s="300"/>
      <c r="M22" s="300"/>
      <c r="N22" s="300"/>
      <c r="O22" s="300"/>
      <c r="P22" s="300"/>
      <c r="Q22" s="301"/>
      <c r="R22" s="293"/>
      <c r="S22" s="294"/>
      <c r="T22" s="294"/>
      <c r="U22" s="294"/>
      <c r="V22" s="294"/>
      <c r="W22" s="294"/>
      <c r="X22" s="294"/>
      <c r="Y22" s="294"/>
      <c r="Z22" s="294"/>
      <c r="AA22" s="294"/>
      <c r="AB22" s="294"/>
      <c r="AC22" s="294"/>
      <c r="AD22" s="294"/>
      <c r="AE22" s="294"/>
      <c r="AF22" s="295"/>
    </row>
    <row r="23" spans="1:32">
      <c r="A23" s="296"/>
      <c r="B23" s="297"/>
      <c r="C23" s="297"/>
      <c r="D23" s="297"/>
      <c r="E23" s="297"/>
      <c r="F23" s="297"/>
      <c r="G23" s="297"/>
      <c r="H23" s="297"/>
      <c r="I23" s="297"/>
      <c r="J23" s="298"/>
      <c r="K23" s="299"/>
      <c r="L23" s="300"/>
      <c r="M23" s="300"/>
      <c r="N23" s="300"/>
      <c r="O23" s="300"/>
      <c r="P23" s="300"/>
      <c r="Q23" s="301"/>
      <c r="R23" s="293"/>
      <c r="S23" s="294"/>
      <c r="T23" s="294"/>
      <c r="U23" s="294"/>
      <c r="V23" s="294"/>
      <c r="W23" s="294"/>
      <c r="X23" s="294"/>
      <c r="Y23" s="294"/>
      <c r="Z23" s="294"/>
      <c r="AA23" s="294"/>
      <c r="AB23" s="294"/>
      <c r="AC23" s="294"/>
      <c r="AD23" s="294"/>
      <c r="AE23" s="294"/>
      <c r="AF23" s="295"/>
    </row>
    <row r="24" spans="1:32">
      <c r="A24" s="296"/>
      <c r="B24" s="297"/>
      <c r="C24" s="297"/>
      <c r="D24" s="297"/>
      <c r="E24" s="297"/>
      <c r="F24" s="297"/>
      <c r="G24" s="297"/>
      <c r="H24" s="297"/>
      <c r="I24" s="297"/>
      <c r="J24" s="298"/>
      <c r="K24" s="299"/>
      <c r="L24" s="300"/>
      <c r="M24" s="300"/>
      <c r="N24" s="300"/>
      <c r="O24" s="300"/>
      <c r="P24" s="300"/>
      <c r="Q24" s="301"/>
      <c r="R24" s="293"/>
      <c r="S24" s="294"/>
      <c r="T24" s="294"/>
      <c r="U24" s="294"/>
      <c r="V24" s="294"/>
      <c r="W24" s="294"/>
      <c r="X24" s="294"/>
      <c r="Y24" s="294"/>
      <c r="Z24" s="294"/>
      <c r="AA24" s="294"/>
      <c r="AB24" s="294"/>
      <c r="AC24" s="294"/>
      <c r="AD24" s="294"/>
      <c r="AE24" s="294"/>
      <c r="AF24" s="295"/>
    </row>
    <row r="25" spans="1:32">
      <c r="A25" s="296"/>
      <c r="B25" s="297"/>
      <c r="C25" s="297"/>
      <c r="D25" s="297"/>
      <c r="E25" s="297"/>
      <c r="F25" s="297"/>
      <c r="G25" s="297"/>
      <c r="H25" s="297"/>
      <c r="I25" s="297"/>
      <c r="J25" s="298"/>
      <c r="K25" s="299"/>
      <c r="L25" s="300"/>
      <c r="M25" s="300"/>
      <c r="N25" s="300"/>
      <c r="O25" s="300"/>
      <c r="P25" s="300"/>
      <c r="Q25" s="301"/>
      <c r="R25" s="293"/>
      <c r="S25" s="294"/>
      <c r="T25" s="294"/>
      <c r="U25" s="294"/>
      <c r="V25" s="294"/>
      <c r="W25" s="294"/>
      <c r="X25" s="294"/>
      <c r="Y25" s="294"/>
      <c r="Z25" s="294"/>
      <c r="AA25" s="294"/>
      <c r="AB25" s="294"/>
      <c r="AC25" s="294"/>
      <c r="AD25" s="294"/>
      <c r="AE25" s="294"/>
      <c r="AF25" s="295"/>
    </row>
    <row r="26" spans="1:32">
      <c r="A26" s="296"/>
      <c r="B26" s="297"/>
      <c r="C26" s="297"/>
      <c r="D26" s="297"/>
      <c r="E26" s="297"/>
      <c r="F26" s="297"/>
      <c r="G26" s="297"/>
      <c r="H26" s="297"/>
      <c r="I26" s="297"/>
      <c r="J26" s="298"/>
      <c r="K26" s="299"/>
      <c r="L26" s="300"/>
      <c r="M26" s="300"/>
      <c r="N26" s="300"/>
      <c r="O26" s="300"/>
      <c r="P26" s="300"/>
      <c r="Q26" s="301"/>
      <c r="R26" s="293"/>
      <c r="S26" s="294"/>
      <c r="T26" s="294"/>
      <c r="U26" s="294"/>
      <c r="V26" s="294"/>
      <c r="W26" s="294"/>
      <c r="X26" s="294"/>
      <c r="Y26" s="294"/>
      <c r="Z26" s="294"/>
      <c r="AA26" s="294"/>
      <c r="AB26" s="294"/>
      <c r="AC26" s="294"/>
      <c r="AD26" s="294"/>
      <c r="AE26" s="294"/>
      <c r="AF26" s="295"/>
    </row>
    <row r="27" spans="1:32">
      <c r="A27" s="296"/>
      <c r="B27" s="297"/>
      <c r="C27" s="297"/>
      <c r="D27" s="297"/>
      <c r="E27" s="297"/>
      <c r="F27" s="297"/>
      <c r="G27" s="297"/>
      <c r="H27" s="297"/>
      <c r="I27" s="297"/>
      <c r="J27" s="298"/>
      <c r="K27" s="299"/>
      <c r="L27" s="300"/>
      <c r="M27" s="300"/>
      <c r="N27" s="300"/>
      <c r="O27" s="300"/>
      <c r="P27" s="300"/>
      <c r="Q27" s="301"/>
      <c r="R27" s="293"/>
      <c r="S27" s="294"/>
      <c r="T27" s="294"/>
      <c r="U27" s="294"/>
      <c r="V27" s="294"/>
      <c r="W27" s="294"/>
      <c r="X27" s="294"/>
      <c r="Y27" s="294"/>
      <c r="Z27" s="294"/>
      <c r="AA27" s="294"/>
      <c r="AB27" s="294"/>
      <c r="AC27" s="294"/>
      <c r="AD27" s="294"/>
      <c r="AE27" s="294"/>
      <c r="AF27" s="295"/>
    </row>
    <row r="28" spans="1:32">
      <c r="A28" s="22" t="s">
        <v>41</v>
      </c>
      <c r="B28" s="23"/>
      <c r="C28" s="23"/>
      <c r="D28" s="23"/>
      <c r="E28" s="23"/>
      <c r="F28" s="23"/>
      <c r="G28" s="23"/>
      <c r="H28" s="23"/>
      <c r="I28" s="23"/>
      <c r="J28" s="23"/>
      <c r="K28" s="372">
        <f>SUM(K13:Q27)</f>
        <v>870000</v>
      </c>
      <c r="L28" s="373"/>
      <c r="M28" s="373"/>
      <c r="N28" s="373"/>
      <c r="O28" s="373"/>
      <c r="P28" s="373"/>
      <c r="Q28" s="374"/>
      <c r="R28" s="24"/>
      <c r="S28" s="24"/>
      <c r="T28" s="24"/>
      <c r="U28" s="24"/>
      <c r="V28" s="24"/>
      <c r="W28" s="24"/>
      <c r="X28" s="24"/>
      <c r="Y28" s="24"/>
      <c r="Z28" s="24"/>
      <c r="AA28" s="24"/>
      <c r="AB28" s="24"/>
      <c r="AC28" s="24"/>
      <c r="AD28" s="24"/>
      <c r="AE28" s="24"/>
      <c r="AF28" s="25"/>
    </row>
    <row r="29" spans="1:32">
      <c r="A29" s="26" t="s">
        <v>42</v>
      </c>
      <c r="B29" s="24"/>
      <c r="C29" s="24"/>
      <c r="D29" s="24"/>
      <c r="E29" s="24"/>
      <c r="F29" s="24"/>
      <c r="G29" s="24"/>
      <c r="H29" s="24"/>
      <c r="I29" s="24"/>
      <c r="J29" s="8"/>
      <c r="K29" s="8"/>
      <c r="L29" s="8"/>
      <c r="M29" s="8"/>
      <c r="N29" s="8"/>
      <c r="O29" s="8"/>
      <c r="P29" s="8"/>
      <c r="Q29" s="8"/>
      <c r="R29" s="8"/>
      <c r="S29" s="8"/>
      <c r="T29" s="8"/>
      <c r="U29" s="8"/>
      <c r="V29" s="8"/>
      <c r="W29" s="8"/>
      <c r="X29" s="8"/>
      <c r="Y29" s="8"/>
      <c r="Z29" s="8"/>
      <c r="AA29" s="8"/>
      <c r="AB29" s="8"/>
      <c r="AC29" s="8"/>
      <c r="AD29" s="8"/>
      <c r="AE29" s="8"/>
      <c r="AF29" s="9"/>
    </row>
    <row r="30" spans="1:32">
      <c r="A30" s="5" t="s">
        <v>43</v>
      </c>
      <c r="B30" s="6"/>
      <c r="C30" s="6"/>
      <c r="D30" s="6"/>
      <c r="E30" s="6"/>
      <c r="F30" s="6"/>
      <c r="G30" s="6"/>
      <c r="H30" s="6"/>
      <c r="I30" s="7"/>
      <c r="J30" s="5" t="s">
        <v>44</v>
      </c>
      <c r="K30" s="6"/>
      <c r="L30" s="6"/>
      <c r="M30" s="6"/>
      <c r="N30" s="6"/>
      <c r="O30" s="6"/>
      <c r="P30" s="7"/>
      <c r="Q30" s="5" t="s">
        <v>45</v>
      </c>
      <c r="R30" s="7"/>
      <c r="S30" s="5" t="s">
        <v>46</v>
      </c>
      <c r="T30" s="6"/>
      <c r="U30" s="6"/>
      <c r="V30" s="7"/>
      <c r="W30" s="5" t="s">
        <v>39</v>
      </c>
      <c r="X30" s="6"/>
      <c r="Y30" s="6"/>
      <c r="Z30" s="7"/>
      <c r="AA30" s="5" t="s">
        <v>47</v>
      </c>
      <c r="AB30" s="6"/>
      <c r="AC30" s="6"/>
      <c r="AD30" s="6"/>
      <c r="AE30" s="6"/>
      <c r="AF30" s="7"/>
    </row>
    <row r="31" spans="1:32">
      <c r="A31" s="358" t="s">
        <v>254</v>
      </c>
      <c r="B31" s="359"/>
      <c r="C31" s="359"/>
      <c r="D31" s="359"/>
      <c r="E31" s="359"/>
      <c r="F31" s="359"/>
      <c r="G31" s="359"/>
      <c r="H31" s="359"/>
      <c r="I31" s="359"/>
      <c r="J31" s="360" t="s">
        <v>255</v>
      </c>
      <c r="K31" s="361"/>
      <c r="L31" s="361"/>
      <c r="M31" s="361"/>
      <c r="N31" s="361"/>
      <c r="O31" s="361"/>
      <c r="P31" s="361"/>
      <c r="Q31" s="362">
        <v>1</v>
      </c>
      <c r="R31" s="363"/>
      <c r="S31" s="364">
        <v>500000</v>
      </c>
      <c r="T31" s="365"/>
      <c r="U31" s="365"/>
      <c r="V31" s="365"/>
      <c r="W31" s="366">
        <f>Q31*S31</f>
        <v>500000</v>
      </c>
      <c r="X31" s="367"/>
      <c r="Y31" s="367"/>
      <c r="Z31" s="368"/>
      <c r="AA31" s="369">
        <f>IF(S31="","",申請者情報項目!$C$8)</f>
        <v>46011</v>
      </c>
      <c r="AB31" s="370"/>
      <c r="AC31" s="370"/>
      <c r="AD31" s="370"/>
      <c r="AE31" s="370"/>
      <c r="AF31" s="371"/>
    </row>
    <row r="32" spans="1:32">
      <c r="A32" s="332"/>
      <c r="B32" s="333"/>
      <c r="C32" s="333"/>
      <c r="D32" s="333"/>
      <c r="E32" s="333"/>
      <c r="F32" s="333"/>
      <c r="G32" s="333"/>
      <c r="H32" s="333"/>
      <c r="I32" s="333"/>
      <c r="J32" s="334"/>
      <c r="K32" s="335"/>
      <c r="L32" s="335"/>
      <c r="M32" s="335"/>
      <c r="N32" s="335"/>
      <c r="O32" s="335"/>
      <c r="P32" s="335"/>
      <c r="Q32" s="336"/>
      <c r="R32" s="337"/>
      <c r="S32" s="338"/>
      <c r="T32" s="339"/>
      <c r="U32" s="339"/>
      <c r="V32" s="340"/>
      <c r="W32" s="341">
        <f t="shared" ref="W32:W37" si="0">Q32*S32</f>
        <v>0</v>
      </c>
      <c r="X32" s="342"/>
      <c r="Y32" s="342"/>
      <c r="Z32" s="343"/>
      <c r="AA32" s="344" t="str">
        <f>IF(S32="","",申請者情報項目!$C$8)</f>
        <v/>
      </c>
      <c r="AB32" s="345"/>
      <c r="AC32" s="345"/>
      <c r="AD32" s="345"/>
      <c r="AE32" s="345"/>
      <c r="AF32" s="346"/>
    </row>
    <row r="33" spans="1:32">
      <c r="A33" s="332"/>
      <c r="B33" s="333"/>
      <c r="C33" s="333"/>
      <c r="D33" s="333"/>
      <c r="E33" s="333"/>
      <c r="F33" s="333"/>
      <c r="G33" s="333"/>
      <c r="H33" s="333"/>
      <c r="I33" s="333"/>
      <c r="J33" s="334"/>
      <c r="K33" s="335"/>
      <c r="L33" s="335"/>
      <c r="M33" s="335"/>
      <c r="N33" s="335"/>
      <c r="O33" s="335"/>
      <c r="P33" s="335"/>
      <c r="Q33" s="336"/>
      <c r="R33" s="337"/>
      <c r="S33" s="338"/>
      <c r="T33" s="339"/>
      <c r="U33" s="339"/>
      <c r="V33" s="340"/>
      <c r="W33" s="341">
        <f t="shared" si="0"/>
        <v>0</v>
      </c>
      <c r="X33" s="342"/>
      <c r="Y33" s="342"/>
      <c r="Z33" s="343"/>
      <c r="AA33" s="344" t="str">
        <f>IF(S33="","",申請者情報項目!$C$8)</f>
        <v/>
      </c>
      <c r="AB33" s="345"/>
      <c r="AC33" s="345"/>
      <c r="AD33" s="345"/>
      <c r="AE33" s="345"/>
      <c r="AF33" s="346"/>
    </row>
    <row r="34" spans="1:32" ht="18.75" customHeight="1">
      <c r="A34" s="332"/>
      <c r="B34" s="333"/>
      <c r="C34" s="333"/>
      <c r="D34" s="333"/>
      <c r="E34" s="333"/>
      <c r="F34" s="333"/>
      <c r="G34" s="333"/>
      <c r="H34" s="333"/>
      <c r="I34" s="333"/>
      <c r="J34" s="334"/>
      <c r="K34" s="335"/>
      <c r="L34" s="335"/>
      <c r="M34" s="335"/>
      <c r="N34" s="335"/>
      <c r="O34" s="335"/>
      <c r="P34" s="335"/>
      <c r="Q34" s="336"/>
      <c r="R34" s="337"/>
      <c r="S34" s="338"/>
      <c r="T34" s="339"/>
      <c r="U34" s="339"/>
      <c r="V34" s="340"/>
      <c r="W34" s="341">
        <f t="shared" si="0"/>
        <v>0</v>
      </c>
      <c r="X34" s="342"/>
      <c r="Y34" s="342"/>
      <c r="Z34" s="343"/>
      <c r="AA34" s="344" t="str">
        <f>IF(S34="","",申請者情報項目!$C$8)</f>
        <v/>
      </c>
      <c r="AB34" s="345"/>
      <c r="AC34" s="345"/>
      <c r="AD34" s="345"/>
      <c r="AE34" s="345"/>
      <c r="AF34" s="346"/>
    </row>
    <row r="35" spans="1:32">
      <c r="A35" s="332"/>
      <c r="B35" s="333"/>
      <c r="C35" s="333"/>
      <c r="D35" s="333"/>
      <c r="E35" s="333"/>
      <c r="F35" s="333"/>
      <c r="G35" s="333"/>
      <c r="H35" s="333"/>
      <c r="I35" s="333"/>
      <c r="J35" s="334"/>
      <c r="K35" s="335"/>
      <c r="L35" s="335"/>
      <c r="M35" s="335"/>
      <c r="N35" s="335"/>
      <c r="O35" s="335"/>
      <c r="P35" s="335"/>
      <c r="Q35" s="336"/>
      <c r="R35" s="337"/>
      <c r="S35" s="338"/>
      <c r="T35" s="339"/>
      <c r="U35" s="339"/>
      <c r="V35" s="340"/>
      <c r="W35" s="341">
        <f t="shared" si="0"/>
        <v>0</v>
      </c>
      <c r="X35" s="342"/>
      <c r="Y35" s="342"/>
      <c r="Z35" s="343"/>
      <c r="AA35" s="344" t="str">
        <f>IF(S35="","",申請者情報項目!$C$8)</f>
        <v/>
      </c>
      <c r="AB35" s="345"/>
      <c r="AC35" s="345"/>
      <c r="AD35" s="345"/>
      <c r="AE35" s="345"/>
      <c r="AF35" s="346"/>
    </row>
    <row r="36" spans="1:32">
      <c r="A36" s="332"/>
      <c r="B36" s="333"/>
      <c r="C36" s="333"/>
      <c r="D36" s="333"/>
      <c r="E36" s="333"/>
      <c r="F36" s="333"/>
      <c r="G36" s="333"/>
      <c r="H36" s="333"/>
      <c r="I36" s="333"/>
      <c r="J36" s="334"/>
      <c r="K36" s="335"/>
      <c r="L36" s="335"/>
      <c r="M36" s="335"/>
      <c r="N36" s="335"/>
      <c r="O36" s="335"/>
      <c r="P36" s="335"/>
      <c r="Q36" s="336"/>
      <c r="R36" s="337"/>
      <c r="S36" s="338"/>
      <c r="T36" s="339"/>
      <c r="U36" s="339"/>
      <c r="V36" s="340"/>
      <c r="W36" s="341">
        <f t="shared" si="0"/>
        <v>0</v>
      </c>
      <c r="X36" s="342"/>
      <c r="Y36" s="342"/>
      <c r="Z36" s="343"/>
      <c r="AA36" s="344" t="str">
        <f>IF(S36="","",申請者情報項目!$C$8)</f>
        <v/>
      </c>
      <c r="AB36" s="345"/>
      <c r="AC36" s="345"/>
      <c r="AD36" s="345"/>
      <c r="AE36" s="345"/>
      <c r="AF36" s="346"/>
    </row>
    <row r="37" spans="1:32">
      <c r="A37" s="347"/>
      <c r="B37" s="348"/>
      <c r="C37" s="348"/>
      <c r="D37" s="348"/>
      <c r="E37" s="348"/>
      <c r="F37" s="348"/>
      <c r="G37" s="348"/>
      <c r="H37" s="348"/>
      <c r="I37" s="348"/>
      <c r="J37" s="349"/>
      <c r="K37" s="350"/>
      <c r="L37" s="350"/>
      <c r="M37" s="350"/>
      <c r="N37" s="350"/>
      <c r="O37" s="350"/>
      <c r="P37" s="350"/>
      <c r="Q37" s="351"/>
      <c r="R37" s="352"/>
      <c r="S37" s="353"/>
      <c r="T37" s="354"/>
      <c r="U37" s="354"/>
      <c r="V37" s="354"/>
      <c r="W37" s="355">
        <f t="shared" si="0"/>
        <v>0</v>
      </c>
      <c r="X37" s="356"/>
      <c r="Y37" s="356"/>
      <c r="Z37" s="357"/>
      <c r="AA37" s="329" t="str">
        <f>IF(S37="","",申請者情報項目!$C$8)</f>
        <v/>
      </c>
      <c r="AB37" s="330"/>
      <c r="AC37" s="330"/>
      <c r="AD37" s="330"/>
      <c r="AE37" s="330"/>
      <c r="AF37" s="331"/>
    </row>
    <row r="38" spans="1:32">
      <c r="A38" s="27" t="s">
        <v>48</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row>
    <row r="39" spans="1:32">
      <c r="A39" s="27" t="s">
        <v>49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row>
  </sheetData>
  <sheetProtection algorithmName="SHA-512" hashValue="emWdl1rjk1hfDLBwKFpfte/u5asHAOuUW5hJQrn3NnZncsY+/v9fyzdUaWdTub1h/kZPmCiYo7lGFacBm6dfWg==" saltValue="SoIqg5wrbzFEFzJfu5MrLw==" spinCount="100000" sheet="1" objects="1" scenarios="1"/>
  <mergeCells count="104">
    <mergeCell ref="A31:I31"/>
    <mergeCell ref="J31:P31"/>
    <mergeCell ref="Q31:R31"/>
    <mergeCell ref="S31:V31"/>
    <mergeCell ref="W31:Z31"/>
    <mergeCell ref="AA31:AF31"/>
    <mergeCell ref="K25:Q25"/>
    <mergeCell ref="K28:Q28"/>
    <mergeCell ref="K21:Q21"/>
    <mergeCell ref="K22:Q22"/>
    <mergeCell ref="K23:Q23"/>
    <mergeCell ref="K24:Q24"/>
    <mergeCell ref="R21:AF21"/>
    <mergeCell ref="AA33:AF33"/>
    <mergeCell ref="A32:I32"/>
    <mergeCell ref="J32:P32"/>
    <mergeCell ref="Q32:R32"/>
    <mergeCell ref="S32:V32"/>
    <mergeCell ref="W32:Z32"/>
    <mergeCell ref="AA32:AF32"/>
    <mergeCell ref="A33:I33"/>
    <mergeCell ref="J33:P33"/>
    <mergeCell ref="Q33:R33"/>
    <mergeCell ref="S33:V33"/>
    <mergeCell ref="W33:Z33"/>
    <mergeCell ref="AA35:AF35"/>
    <mergeCell ref="A34:I34"/>
    <mergeCell ref="J34:P34"/>
    <mergeCell ref="Q34:R34"/>
    <mergeCell ref="S34:V34"/>
    <mergeCell ref="W34:Z34"/>
    <mergeCell ref="AA34:AF34"/>
    <mergeCell ref="A35:I35"/>
    <mergeCell ref="J35:P35"/>
    <mergeCell ref="Q35:R35"/>
    <mergeCell ref="S35:V35"/>
    <mergeCell ref="W35:Z35"/>
    <mergeCell ref="AA37:AF37"/>
    <mergeCell ref="A36:I36"/>
    <mergeCell ref="J36:P36"/>
    <mergeCell ref="Q36:R36"/>
    <mergeCell ref="S36:V36"/>
    <mergeCell ref="W36:Z36"/>
    <mergeCell ref="AA36:AF36"/>
    <mergeCell ref="A37:I37"/>
    <mergeCell ref="J37:P37"/>
    <mergeCell ref="Q37:R37"/>
    <mergeCell ref="S37:V37"/>
    <mergeCell ref="W37:Z37"/>
    <mergeCell ref="A12:J12"/>
    <mergeCell ref="K12:Q12"/>
    <mergeCell ref="R12:AF12"/>
    <mergeCell ref="A2:AF2"/>
    <mergeCell ref="O3:R3"/>
    <mergeCell ref="S3:AF3"/>
    <mergeCell ref="Z9:AF9"/>
    <mergeCell ref="E10:K10"/>
    <mergeCell ref="L10:R10"/>
    <mergeCell ref="S10:Y10"/>
    <mergeCell ref="Z10:AF10"/>
    <mergeCell ref="A11:AF11"/>
    <mergeCell ref="E6:K6"/>
    <mergeCell ref="L6:R6"/>
    <mergeCell ref="S6:Y6"/>
    <mergeCell ref="Z6:AF6"/>
    <mergeCell ref="R13:AF13"/>
    <mergeCell ref="A14:J14"/>
    <mergeCell ref="R14:AF14"/>
    <mergeCell ref="A15:J15"/>
    <mergeCell ref="R15:AF15"/>
    <mergeCell ref="A26:J26"/>
    <mergeCell ref="A27:J27"/>
    <mergeCell ref="K26:Q26"/>
    <mergeCell ref="K27:Q27"/>
    <mergeCell ref="K18:Q18"/>
    <mergeCell ref="K15:Q15"/>
    <mergeCell ref="K16:Q16"/>
    <mergeCell ref="K17:Q17"/>
    <mergeCell ref="K13:Q13"/>
    <mergeCell ref="K14:Q14"/>
    <mergeCell ref="K19:Q19"/>
    <mergeCell ref="K20:Q20"/>
    <mergeCell ref="A13:J13"/>
    <mergeCell ref="A16:J16"/>
    <mergeCell ref="A19:J19"/>
    <mergeCell ref="R19:AF19"/>
    <mergeCell ref="A20:J20"/>
    <mergeCell ref="R20:AF20"/>
    <mergeCell ref="A21:J21"/>
    <mergeCell ref="R16:AF16"/>
    <mergeCell ref="A17:J17"/>
    <mergeCell ref="R17:AF17"/>
    <mergeCell ref="A18:J18"/>
    <mergeCell ref="R18:AF18"/>
    <mergeCell ref="A25:J25"/>
    <mergeCell ref="R25:AF25"/>
    <mergeCell ref="R26:AF26"/>
    <mergeCell ref="R27:AF27"/>
    <mergeCell ref="A22:J22"/>
    <mergeCell ref="R22:AF22"/>
    <mergeCell ref="A23:J23"/>
    <mergeCell ref="R23:AF23"/>
    <mergeCell ref="A24:J24"/>
    <mergeCell ref="R24:AF24"/>
  </mergeCells>
  <phoneticPr fontId="2"/>
  <pageMargins left="0.9055118110236221" right="0.31496062992125984" top="0.74803149606299213" bottom="0.74803149606299213" header="0.31496062992125984" footer="0.31496062992125984"/>
  <pageSetup paperSize="9" scale="99" orientation="portrait"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29FEE6-E288-4D06-880C-2368EAB4CF94}">
  <sheetPr>
    <pageSetUpPr fitToPage="1"/>
  </sheetPr>
  <dimension ref="B1:S65"/>
  <sheetViews>
    <sheetView view="pageBreakPreview" topLeftCell="A10" zoomScale="85" zoomScaleNormal="130" zoomScaleSheetLayoutView="85" workbookViewId="0">
      <selection activeCell="F46" sqref="F46:G46"/>
    </sheetView>
  </sheetViews>
  <sheetFormatPr defaultColWidth="8.625" defaultRowHeight="12"/>
  <cols>
    <col min="1" max="1" width="2" style="57" customWidth="1"/>
    <col min="2" max="2" width="8" style="57" customWidth="1"/>
    <col min="3" max="3" width="12.625" style="57" customWidth="1"/>
    <col min="4" max="4" width="9.375" style="58" bestFit="1" customWidth="1"/>
    <col min="5" max="5" width="9.375" style="57" bestFit="1" customWidth="1"/>
    <col min="6" max="6" width="4.375" style="57" customWidth="1"/>
    <col min="7" max="7" width="6.5" style="57" customWidth="1"/>
    <col min="8" max="8" width="12.625" style="57" customWidth="1"/>
    <col min="9" max="9" width="8.75" style="57" customWidth="1"/>
    <col min="10" max="10" width="9.375" style="57" bestFit="1" customWidth="1"/>
    <col min="11" max="11" width="4.25" style="57" customWidth="1"/>
    <col min="12" max="12" width="7" style="57" customWidth="1"/>
    <col min="13" max="13" width="9" style="57" customWidth="1"/>
    <col min="14" max="14" width="8.5" style="57" customWidth="1"/>
    <col min="15" max="15" width="12.375" style="57" customWidth="1"/>
    <col min="16" max="16" width="9.75" style="57" customWidth="1"/>
    <col min="17" max="17" width="10" style="57" customWidth="1"/>
    <col min="18" max="18" width="11.875" style="57" customWidth="1"/>
    <col min="19" max="19" width="14.25" style="57" customWidth="1"/>
    <col min="20" max="20" width="8.25" style="57" customWidth="1"/>
    <col min="21" max="21" width="12.125" style="57" bestFit="1" customWidth="1"/>
    <col min="22" max="22" width="7.875" style="57" customWidth="1"/>
    <col min="23" max="23" width="11.75" style="57" bestFit="1" customWidth="1"/>
    <col min="24" max="28" width="8.625" style="57"/>
    <col min="29" max="29" width="10.25" style="57" customWidth="1"/>
    <col min="30" max="16384" width="8.625" style="57"/>
  </cols>
  <sheetData>
    <row r="1" spans="2:18" ht="21.75" customHeight="1">
      <c r="B1" s="82" t="s">
        <v>211</v>
      </c>
      <c r="F1" s="208"/>
      <c r="G1" s="208"/>
      <c r="H1" s="75"/>
      <c r="L1" s="379" t="s">
        <v>214</v>
      </c>
      <c r="M1" s="379"/>
      <c r="N1" s="378" t="str">
        <f>申請者情報項目!C5</f>
        <v>株式会社〇〇〇</v>
      </c>
      <c r="O1" s="378"/>
      <c r="P1" s="378"/>
      <c r="Q1" s="378"/>
    </row>
    <row r="2" spans="2:18" ht="21.75" customHeight="1">
      <c r="F2" s="75"/>
      <c r="G2" s="75"/>
      <c r="H2" s="75"/>
      <c r="M2" s="73"/>
      <c r="N2" s="73"/>
      <c r="O2" s="73"/>
    </row>
    <row r="3" spans="2:18" ht="34.5" customHeight="1">
      <c r="C3" s="180"/>
      <c r="D3" s="180"/>
      <c r="E3" s="180"/>
      <c r="F3" s="179" t="s">
        <v>267</v>
      </c>
      <c r="G3" s="180"/>
      <c r="H3" s="70" t="s">
        <v>189</v>
      </c>
      <c r="M3" s="73"/>
      <c r="N3" s="73"/>
      <c r="O3" s="73"/>
    </row>
    <row r="4" spans="2:18" ht="21.75" customHeight="1">
      <c r="C4" s="381" t="s">
        <v>275</v>
      </c>
      <c r="D4" s="382"/>
      <c r="E4" s="383"/>
      <c r="F4" s="376">
        <f>-O25</f>
        <v>390.6</v>
      </c>
      <c r="G4" s="376"/>
      <c r="H4" s="118">
        <f>R25</f>
        <v>-5077.8</v>
      </c>
      <c r="M4" s="73"/>
      <c r="N4" s="73"/>
      <c r="O4" s="73"/>
    </row>
    <row r="5" spans="2:18" ht="21.75" customHeight="1">
      <c r="C5" s="69" t="s">
        <v>188</v>
      </c>
      <c r="D5" s="74"/>
      <c r="E5" s="69"/>
      <c r="F5" s="376">
        <f>O41</f>
        <v>195.29999999999998</v>
      </c>
      <c r="G5" s="376"/>
      <c r="H5" s="118">
        <f>R41</f>
        <v>2083.1999999999998</v>
      </c>
      <c r="M5" s="73"/>
      <c r="N5" s="73"/>
      <c r="O5" s="73"/>
    </row>
    <row r="6" spans="2:18" ht="21.75" customHeight="1">
      <c r="C6" s="69" t="s">
        <v>187</v>
      </c>
      <c r="D6" s="74"/>
      <c r="E6" s="69"/>
      <c r="F6" s="376">
        <f>H47</f>
        <v>173.6</v>
      </c>
      <c r="G6" s="376"/>
      <c r="H6" s="118">
        <f>K47</f>
        <v>2256.7999999999997</v>
      </c>
      <c r="M6" s="73"/>
      <c r="N6" s="73"/>
      <c r="O6" s="73"/>
    </row>
    <row r="7" spans="2:18" ht="21.75" customHeight="1">
      <c r="C7" s="380" t="s">
        <v>213</v>
      </c>
      <c r="D7" s="380"/>
      <c r="E7" s="380"/>
      <c r="F7" s="376" t="s">
        <v>186</v>
      </c>
      <c r="G7" s="376"/>
      <c r="H7" s="119">
        <v>1000</v>
      </c>
      <c r="M7" s="73"/>
      <c r="N7" s="73"/>
      <c r="O7" s="73"/>
    </row>
    <row r="8" spans="2:18" ht="21.75" customHeight="1">
      <c r="C8" s="180" t="s">
        <v>185</v>
      </c>
      <c r="D8" s="180"/>
      <c r="E8" s="180"/>
      <c r="F8" s="376">
        <f>SUM(F4:G6)</f>
        <v>759.5</v>
      </c>
      <c r="G8" s="376"/>
      <c r="H8" s="118">
        <f>SUM(H4:H7)</f>
        <v>262.19999999999936</v>
      </c>
      <c r="M8" s="73"/>
      <c r="N8" s="73"/>
      <c r="O8" s="73"/>
    </row>
    <row r="9" spans="2:18" ht="21.75" customHeight="1">
      <c r="M9" s="73"/>
      <c r="N9" s="73"/>
      <c r="O9" s="73"/>
    </row>
    <row r="10" spans="2:18" ht="16.149999999999999" customHeight="1">
      <c r="B10" s="57" t="s">
        <v>272</v>
      </c>
    </row>
    <row r="11" spans="2:18" ht="41.45" customHeight="1">
      <c r="B11" s="69"/>
      <c r="C11" s="180" t="s">
        <v>184</v>
      </c>
      <c r="D11" s="180"/>
      <c r="E11" s="180"/>
      <c r="F11" s="180"/>
      <c r="G11" s="180"/>
      <c r="H11" s="180" t="s">
        <v>183</v>
      </c>
      <c r="I11" s="180"/>
      <c r="J11" s="180"/>
      <c r="K11" s="180"/>
      <c r="L11" s="180"/>
      <c r="M11" s="179" t="s">
        <v>182</v>
      </c>
      <c r="N11" s="180"/>
      <c r="O11" s="375" t="s">
        <v>181</v>
      </c>
      <c r="P11" s="179" t="s">
        <v>162</v>
      </c>
      <c r="Q11" s="179" t="s">
        <v>180</v>
      </c>
      <c r="R11" s="179" t="s">
        <v>179</v>
      </c>
    </row>
    <row r="12" spans="2:18" ht="16.149999999999999" customHeight="1">
      <c r="B12" s="179" t="s">
        <v>178</v>
      </c>
      <c r="C12" s="180" t="s">
        <v>176</v>
      </c>
      <c r="D12" s="179" t="s">
        <v>175</v>
      </c>
      <c r="E12" s="179" t="s">
        <v>174</v>
      </c>
      <c r="F12" s="179"/>
      <c r="G12" s="179" t="s">
        <v>177</v>
      </c>
      <c r="H12" s="180" t="s">
        <v>176</v>
      </c>
      <c r="I12" s="179" t="s">
        <v>175</v>
      </c>
      <c r="J12" s="179" t="s">
        <v>174</v>
      </c>
      <c r="K12" s="179"/>
      <c r="L12" s="179" t="s">
        <v>173</v>
      </c>
      <c r="M12" s="180"/>
      <c r="N12" s="180"/>
      <c r="O12" s="375"/>
      <c r="P12" s="180"/>
      <c r="Q12" s="180"/>
      <c r="R12" s="179"/>
    </row>
    <row r="13" spans="2:18" ht="16.149999999999999" customHeight="1">
      <c r="B13" s="179"/>
      <c r="C13" s="180"/>
      <c r="D13" s="179"/>
      <c r="E13" s="179"/>
      <c r="F13" s="179"/>
      <c r="G13" s="179"/>
      <c r="H13" s="180"/>
      <c r="I13" s="179"/>
      <c r="J13" s="179"/>
      <c r="K13" s="179"/>
      <c r="L13" s="179"/>
      <c r="M13" s="70" t="s">
        <v>172</v>
      </c>
      <c r="N13" s="70" t="s">
        <v>171</v>
      </c>
      <c r="O13" s="70" t="s">
        <v>170</v>
      </c>
      <c r="P13" s="180"/>
      <c r="Q13" s="180"/>
      <c r="R13" s="179"/>
    </row>
    <row r="14" spans="2:18" ht="16.149999999999999" customHeight="1">
      <c r="B14" s="102"/>
      <c r="C14" s="96"/>
      <c r="D14" s="76"/>
      <c r="E14" s="79"/>
      <c r="F14" s="70" t="str">
        <f>IFERROR(VLOOKUP(D14,$B$55:$E$65,4,FALSE),"")</f>
        <v/>
      </c>
      <c r="G14" s="80" t="str">
        <f>IFERROR(VLOOKUP(D14,$B$55:$E$65,2,FALSE),"")</f>
        <v/>
      </c>
      <c r="H14" s="96" t="s">
        <v>274</v>
      </c>
      <c r="I14" s="76" t="s">
        <v>136</v>
      </c>
      <c r="J14" s="79">
        <v>900</v>
      </c>
      <c r="K14" s="70" t="str">
        <f>IFERROR(VLOOKUP(I14,$B$55:$E$65,4,FALSE),"")</f>
        <v>KWh</v>
      </c>
      <c r="L14" s="80">
        <f>IFERROR(VLOOKUP(I14,$B$55:$E$65,2,FALSE),"")</f>
        <v>0.434</v>
      </c>
      <c r="M14" s="94">
        <f>IFERROR(ROUNDDOWN(E14*G14,3),0)</f>
        <v>0</v>
      </c>
      <c r="N14" s="95">
        <f>IFERROR(ROUNDDOWN(J14*L14,3),"")</f>
        <v>390.6</v>
      </c>
      <c r="O14" s="69">
        <f t="shared" ref="O14:O24" si="0">IFERROR(M14-N14,"")</f>
        <v>-390.6</v>
      </c>
      <c r="P14" s="103">
        <v>13</v>
      </c>
      <c r="Q14" s="69">
        <f>IF(P14&gt;MAX($P$12:$P$23),MAX($P$12:$P$23),P14)</f>
        <v>13</v>
      </c>
      <c r="R14" s="98">
        <f t="shared" ref="R14:R24" si="1">IFERROR(O14*Q14,"")</f>
        <v>-5077.8</v>
      </c>
    </row>
    <row r="15" spans="2:18" ht="16.149999999999999" customHeight="1">
      <c r="B15" s="102"/>
      <c r="C15" s="97"/>
      <c r="D15" s="76"/>
      <c r="E15" s="79"/>
      <c r="F15" s="70" t="str">
        <f t="shared" ref="F15:F24" si="2">IFERROR(VLOOKUP(D15,$B$55:$E$65,4,FALSE),"")</f>
        <v/>
      </c>
      <c r="G15" s="80" t="str">
        <f t="shared" ref="G15:G24" si="3">IFERROR(VLOOKUP(D15,$B$55:$E$65,2,FALSE),"")</f>
        <v/>
      </c>
      <c r="H15" s="97"/>
      <c r="I15" s="76"/>
      <c r="J15" s="79"/>
      <c r="K15" s="70" t="str">
        <f t="shared" ref="K15:K24" si="4">IFERROR(VLOOKUP(I15,$B$55:$E$65,4,FALSE),"")</f>
        <v/>
      </c>
      <c r="L15" s="80" t="str">
        <f t="shared" ref="L15:L24" si="5">IFERROR(VLOOKUP(I15,$B$55:$E$65,2,FALSE),"")</f>
        <v/>
      </c>
      <c r="M15" s="94">
        <f>IFERROR(ROUNDDOWN(E15*G15,3),0)</f>
        <v>0</v>
      </c>
      <c r="N15" s="95" t="str">
        <f t="shared" ref="N15:N24" si="6">IFERROR(ROUNDDOWN(J15*L15,3),"")</f>
        <v/>
      </c>
      <c r="O15" s="108" t="str">
        <f t="shared" si="0"/>
        <v/>
      </c>
      <c r="P15" s="103"/>
      <c r="Q15" s="69">
        <f t="shared" ref="Q15:Q24" si="7">IF(P15&gt;MAX($P$12:$P$23),MAX($P$12:$P$23),P15)</f>
        <v>0</v>
      </c>
      <c r="R15" s="98" t="str">
        <f t="shared" si="1"/>
        <v/>
      </c>
    </row>
    <row r="16" spans="2:18" ht="16.149999999999999" customHeight="1">
      <c r="B16" s="102"/>
      <c r="C16" s="97"/>
      <c r="D16" s="76"/>
      <c r="E16" s="79"/>
      <c r="F16" s="70" t="str">
        <f t="shared" si="2"/>
        <v/>
      </c>
      <c r="G16" s="80" t="str">
        <f t="shared" si="3"/>
        <v/>
      </c>
      <c r="H16" s="97"/>
      <c r="I16" s="76"/>
      <c r="J16" s="79"/>
      <c r="K16" s="70" t="str">
        <f t="shared" si="4"/>
        <v/>
      </c>
      <c r="L16" s="80" t="str">
        <f t="shared" si="5"/>
        <v/>
      </c>
      <c r="M16" s="94">
        <f t="shared" ref="M16:M24" si="8">IFERROR(ROUNDDOWN(E16*G16,3),0)</f>
        <v>0</v>
      </c>
      <c r="N16" s="95" t="str">
        <f t="shared" si="6"/>
        <v/>
      </c>
      <c r="O16" s="108" t="str">
        <f t="shared" si="0"/>
        <v/>
      </c>
      <c r="P16" s="103"/>
      <c r="Q16" s="69">
        <f t="shared" si="7"/>
        <v>0</v>
      </c>
      <c r="R16" s="98" t="str">
        <f t="shared" si="1"/>
        <v/>
      </c>
    </row>
    <row r="17" spans="2:19" ht="16.149999999999999" customHeight="1">
      <c r="B17" s="102"/>
      <c r="C17" s="97"/>
      <c r="D17" s="76"/>
      <c r="E17" s="79"/>
      <c r="F17" s="70" t="str">
        <f t="shared" si="2"/>
        <v/>
      </c>
      <c r="G17" s="80" t="str">
        <f t="shared" si="3"/>
        <v/>
      </c>
      <c r="H17" s="97"/>
      <c r="I17" s="76"/>
      <c r="J17" s="79"/>
      <c r="K17" s="70" t="str">
        <f t="shared" si="4"/>
        <v/>
      </c>
      <c r="L17" s="80" t="str">
        <f t="shared" si="5"/>
        <v/>
      </c>
      <c r="M17" s="94">
        <f t="shared" si="8"/>
        <v>0</v>
      </c>
      <c r="N17" s="95" t="str">
        <f t="shared" si="6"/>
        <v/>
      </c>
      <c r="O17" s="108" t="str">
        <f t="shared" si="0"/>
        <v/>
      </c>
      <c r="P17" s="103"/>
      <c r="Q17" s="69">
        <f t="shared" si="7"/>
        <v>0</v>
      </c>
      <c r="R17" s="98" t="str">
        <f t="shared" si="1"/>
        <v/>
      </c>
    </row>
    <row r="18" spans="2:19" ht="16.149999999999999" customHeight="1">
      <c r="B18" s="102"/>
      <c r="C18" s="97"/>
      <c r="D18" s="76"/>
      <c r="E18" s="79"/>
      <c r="F18" s="70" t="str">
        <f t="shared" si="2"/>
        <v/>
      </c>
      <c r="G18" s="80" t="str">
        <f t="shared" si="3"/>
        <v/>
      </c>
      <c r="H18" s="97"/>
      <c r="I18" s="76"/>
      <c r="J18" s="79"/>
      <c r="K18" s="70" t="str">
        <f t="shared" si="4"/>
        <v/>
      </c>
      <c r="L18" s="80" t="str">
        <f t="shared" si="5"/>
        <v/>
      </c>
      <c r="M18" s="94">
        <f t="shared" si="8"/>
        <v>0</v>
      </c>
      <c r="N18" s="95" t="str">
        <f t="shared" si="6"/>
        <v/>
      </c>
      <c r="O18" s="108" t="str">
        <f t="shared" si="0"/>
        <v/>
      </c>
      <c r="P18" s="103"/>
      <c r="Q18" s="69">
        <f t="shared" si="7"/>
        <v>0</v>
      </c>
      <c r="R18" s="98" t="str">
        <f t="shared" si="1"/>
        <v/>
      </c>
    </row>
    <row r="19" spans="2:19" ht="16.149999999999999" customHeight="1">
      <c r="B19" s="102"/>
      <c r="C19" s="97"/>
      <c r="D19" s="76"/>
      <c r="E19" s="79"/>
      <c r="F19" s="70" t="str">
        <f t="shared" si="2"/>
        <v/>
      </c>
      <c r="G19" s="80" t="str">
        <f t="shared" si="3"/>
        <v/>
      </c>
      <c r="H19" s="97"/>
      <c r="I19" s="76"/>
      <c r="J19" s="79"/>
      <c r="K19" s="70" t="str">
        <f t="shared" si="4"/>
        <v/>
      </c>
      <c r="L19" s="80" t="str">
        <f t="shared" si="5"/>
        <v/>
      </c>
      <c r="M19" s="94">
        <f t="shared" si="8"/>
        <v>0</v>
      </c>
      <c r="N19" s="95" t="str">
        <f t="shared" si="6"/>
        <v/>
      </c>
      <c r="O19" s="108" t="str">
        <f t="shared" si="0"/>
        <v/>
      </c>
      <c r="P19" s="103"/>
      <c r="Q19" s="69">
        <f t="shared" si="7"/>
        <v>0</v>
      </c>
      <c r="R19" s="98" t="str">
        <f t="shared" si="1"/>
        <v/>
      </c>
    </row>
    <row r="20" spans="2:19" ht="16.149999999999999" customHeight="1">
      <c r="B20" s="102"/>
      <c r="C20" s="97"/>
      <c r="D20" s="76"/>
      <c r="E20" s="79"/>
      <c r="F20" s="70" t="str">
        <f t="shared" si="2"/>
        <v/>
      </c>
      <c r="G20" s="80" t="str">
        <f t="shared" si="3"/>
        <v/>
      </c>
      <c r="H20" s="97"/>
      <c r="I20" s="76"/>
      <c r="J20" s="79"/>
      <c r="K20" s="70" t="str">
        <f t="shared" si="4"/>
        <v/>
      </c>
      <c r="L20" s="80" t="str">
        <f t="shared" si="5"/>
        <v/>
      </c>
      <c r="M20" s="94">
        <f t="shared" si="8"/>
        <v>0</v>
      </c>
      <c r="N20" s="95" t="str">
        <f t="shared" si="6"/>
        <v/>
      </c>
      <c r="O20" s="108" t="str">
        <f t="shared" si="0"/>
        <v/>
      </c>
      <c r="P20" s="103"/>
      <c r="Q20" s="69">
        <f t="shared" si="7"/>
        <v>0</v>
      </c>
      <c r="R20" s="98" t="str">
        <f t="shared" si="1"/>
        <v/>
      </c>
    </row>
    <row r="21" spans="2:19" ht="16.149999999999999" customHeight="1">
      <c r="B21" s="102"/>
      <c r="C21" s="97"/>
      <c r="D21" s="76"/>
      <c r="E21" s="79"/>
      <c r="F21" s="70" t="str">
        <f t="shared" si="2"/>
        <v/>
      </c>
      <c r="G21" s="80" t="str">
        <f t="shared" si="3"/>
        <v/>
      </c>
      <c r="H21" s="97"/>
      <c r="I21" s="76"/>
      <c r="J21" s="79"/>
      <c r="K21" s="70" t="str">
        <f t="shared" si="4"/>
        <v/>
      </c>
      <c r="L21" s="80" t="str">
        <f t="shared" si="5"/>
        <v/>
      </c>
      <c r="M21" s="94">
        <f t="shared" si="8"/>
        <v>0</v>
      </c>
      <c r="N21" s="95" t="str">
        <f t="shared" si="6"/>
        <v/>
      </c>
      <c r="O21" s="108" t="str">
        <f t="shared" si="0"/>
        <v/>
      </c>
      <c r="P21" s="103"/>
      <c r="Q21" s="69">
        <f t="shared" si="7"/>
        <v>0</v>
      </c>
      <c r="R21" s="98" t="str">
        <f t="shared" si="1"/>
        <v/>
      </c>
    </row>
    <row r="22" spans="2:19" ht="16.149999999999999" customHeight="1">
      <c r="B22" s="102"/>
      <c r="C22" s="97"/>
      <c r="D22" s="76"/>
      <c r="E22" s="79"/>
      <c r="F22" s="70" t="str">
        <f t="shared" si="2"/>
        <v/>
      </c>
      <c r="G22" s="80" t="str">
        <f t="shared" si="3"/>
        <v/>
      </c>
      <c r="H22" s="97"/>
      <c r="I22" s="76"/>
      <c r="J22" s="79"/>
      <c r="K22" s="70" t="str">
        <f t="shared" si="4"/>
        <v/>
      </c>
      <c r="L22" s="80" t="str">
        <f t="shared" si="5"/>
        <v/>
      </c>
      <c r="M22" s="94">
        <f t="shared" si="8"/>
        <v>0</v>
      </c>
      <c r="N22" s="95" t="str">
        <f t="shared" si="6"/>
        <v/>
      </c>
      <c r="O22" s="108" t="str">
        <f t="shared" si="0"/>
        <v/>
      </c>
      <c r="P22" s="103"/>
      <c r="Q22" s="69">
        <f t="shared" si="7"/>
        <v>0</v>
      </c>
      <c r="R22" s="98" t="str">
        <f t="shared" si="1"/>
        <v/>
      </c>
    </row>
    <row r="23" spans="2:19" ht="16.149999999999999" customHeight="1">
      <c r="B23" s="102"/>
      <c r="C23" s="97"/>
      <c r="D23" s="76"/>
      <c r="E23" s="79"/>
      <c r="F23" s="70" t="str">
        <f t="shared" si="2"/>
        <v/>
      </c>
      <c r="G23" s="80" t="str">
        <f t="shared" si="3"/>
        <v/>
      </c>
      <c r="H23" s="97"/>
      <c r="I23" s="76"/>
      <c r="J23" s="79"/>
      <c r="K23" s="70" t="str">
        <f t="shared" si="4"/>
        <v/>
      </c>
      <c r="L23" s="80" t="str">
        <f t="shared" si="5"/>
        <v/>
      </c>
      <c r="M23" s="94">
        <f t="shared" si="8"/>
        <v>0</v>
      </c>
      <c r="N23" s="95" t="str">
        <f t="shared" si="6"/>
        <v/>
      </c>
      <c r="O23" s="108" t="str">
        <f t="shared" si="0"/>
        <v/>
      </c>
      <c r="P23" s="103"/>
      <c r="Q23" s="69">
        <f t="shared" si="7"/>
        <v>0</v>
      </c>
      <c r="R23" s="98" t="str">
        <f t="shared" si="1"/>
        <v/>
      </c>
    </row>
    <row r="24" spans="2:19" ht="16.149999999999999" customHeight="1">
      <c r="B24" s="102"/>
      <c r="C24" s="97"/>
      <c r="D24" s="76"/>
      <c r="E24" s="79"/>
      <c r="F24" s="70" t="str">
        <f t="shared" si="2"/>
        <v/>
      </c>
      <c r="G24" s="80" t="str">
        <f t="shared" si="3"/>
        <v/>
      </c>
      <c r="H24" s="97"/>
      <c r="I24" s="76"/>
      <c r="J24" s="79"/>
      <c r="K24" s="70" t="str">
        <f t="shared" si="4"/>
        <v/>
      </c>
      <c r="L24" s="80" t="str">
        <f t="shared" si="5"/>
        <v/>
      </c>
      <c r="M24" s="94">
        <f t="shared" si="8"/>
        <v>0</v>
      </c>
      <c r="N24" s="95" t="str">
        <f t="shared" si="6"/>
        <v/>
      </c>
      <c r="O24" s="108" t="str">
        <f t="shared" si="0"/>
        <v/>
      </c>
      <c r="P24" s="103"/>
      <c r="Q24" s="69">
        <f t="shared" si="7"/>
        <v>0</v>
      </c>
      <c r="R24" s="98" t="str">
        <f t="shared" si="1"/>
        <v/>
      </c>
    </row>
    <row r="25" spans="2:19" ht="16.149999999999999" customHeight="1">
      <c r="N25" s="77" t="s">
        <v>168</v>
      </c>
      <c r="O25" s="109">
        <f>SUM(O14:O24)</f>
        <v>-390.6</v>
      </c>
      <c r="P25" s="78"/>
      <c r="Q25" s="69"/>
      <c r="R25" s="98">
        <f>SUM(R14:R24)</f>
        <v>-5077.8</v>
      </c>
    </row>
    <row r="26" spans="2:19" ht="14.25" customHeight="1">
      <c r="B26" s="377" t="s">
        <v>277</v>
      </c>
      <c r="C26" s="377"/>
      <c r="D26" s="377"/>
      <c r="E26" s="377"/>
      <c r="F26" s="377"/>
      <c r="G26" s="377"/>
      <c r="H26" s="377"/>
      <c r="I26" s="377"/>
      <c r="J26" s="72"/>
      <c r="K26" s="72"/>
      <c r="L26" s="72"/>
    </row>
    <row r="27" spans="2:19" ht="24.75" customHeight="1">
      <c r="B27" s="69"/>
      <c r="C27" s="180" t="s">
        <v>184</v>
      </c>
      <c r="D27" s="180"/>
      <c r="E27" s="180"/>
      <c r="F27" s="180"/>
      <c r="G27" s="180"/>
      <c r="H27" s="180" t="s">
        <v>183</v>
      </c>
      <c r="I27" s="180"/>
      <c r="J27" s="180"/>
      <c r="K27" s="180"/>
      <c r="L27" s="180"/>
      <c r="M27" s="179" t="s">
        <v>182</v>
      </c>
      <c r="N27" s="180"/>
      <c r="O27" s="375" t="s">
        <v>181</v>
      </c>
      <c r="P27" s="179" t="s">
        <v>162</v>
      </c>
      <c r="Q27" s="179" t="s">
        <v>180</v>
      </c>
      <c r="R27" s="179" t="s">
        <v>179</v>
      </c>
    </row>
    <row r="28" spans="2:19" ht="38.25" customHeight="1">
      <c r="B28" s="179" t="s">
        <v>178</v>
      </c>
      <c r="C28" s="180" t="s">
        <v>176</v>
      </c>
      <c r="D28" s="179" t="s">
        <v>175</v>
      </c>
      <c r="E28" s="179" t="s">
        <v>174</v>
      </c>
      <c r="F28" s="179"/>
      <c r="G28" s="179" t="s">
        <v>177</v>
      </c>
      <c r="H28" s="180" t="s">
        <v>176</v>
      </c>
      <c r="I28" s="179" t="s">
        <v>175</v>
      </c>
      <c r="J28" s="179" t="s">
        <v>174</v>
      </c>
      <c r="K28" s="179"/>
      <c r="L28" s="179" t="s">
        <v>173</v>
      </c>
      <c r="M28" s="180"/>
      <c r="N28" s="180"/>
      <c r="O28" s="375"/>
      <c r="P28" s="180"/>
      <c r="Q28" s="180"/>
      <c r="R28" s="179"/>
      <c r="S28" s="71"/>
    </row>
    <row r="29" spans="2:19" ht="18.75" customHeight="1">
      <c r="B29" s="179"/>
      <c r="C29" s="180"/>
      <c r="D29" s="179"/>
      <c r="E29" s="179"/>
      <c r="F29" s="179"/>
      <c r="G29" s="179"/>
      <c r="H29" s="180"/>
      <c r="I29" s="179"/>
      <c r="J29" s="179"/>
      <c r="K29" s="179"/>
      <c r="L29" s="179"/>
      <c r="M29" s="70" t="s">
        <v>172</v>
      </c>
      <c r="N29" s="70" t="s">
        <v>171</v>
      </c>
      <c r="O29" s="70" t="s">
        <v>170</v>
      </c>
      <c r="P29" s="180"/>
      <c r="Q29" s="180"/>
      <c r="R29" s="179"/>
    </row>
    <row r="30" spans="2:19" ht="16.149999999999999" customHeight="1">
      <c r="B30" s="102" t="s">
        <v>169</v>
      </c>
      <c r="C30" s="96" t="s">
        <v>273</v>
      </c>
      <c r="D30" s="76" t="s">
        <v>136</v>
      </c>
      <c r="E30" s="79">
        <v>1000</v>
      </c>
      <c r="F30" s="70" t="str">
        <f>IFERROR(VLOOKUP(D30,$B$55:$E$65,4,FALSE),"")</f>
        <v>KWh</v>
      </c>
      <c r="G30" s="80">
        <f>IFERROR(VLOOKUP(D30,$B$55:$E$65,2,FALSE),"")</f>
        <v>0.434</v>
      </c>
      <c r="H30" s="96" t="s">
        <v>278</v>
      </c>
      <c r="I30" s="76" t="s">
        <v>136</v>
      </c>
      <c r="J30" s="79">
        <v>700</v>
      </c>
      <c r="K30" s="70" t="str">
        <f>IFERROR(VLOOKUP(I30,$B$55:$E$65,4,FALSE),"")</f>
        <v>KWh</v>
      </c>
      <c r="L30" s="80">
        <f>IFERROR(VLOOKUP(I30,$B$55:$E$65,2,FALSE),"")</f>
        <v>0.434</v>
      </c>
      <c r="M30" s="94">
        <f>IFERROR(ROUNDDOWN(E30*G30,3),"")</f>
        <v>434</v>
      </c>
      <c r="N30" s="95">
        <f>IFERROR(ROUNDDOWN(J30*L30,3),"")</f>
        <v>303.8</v>
      </c>
      <c r="O30" s="69">
        <f t="shared" ref="O30:O40" si="9">IFERROR(M30-N30,"")</f>
        <v>130.19999999999999</v>
      </c>
      <c r="P30" s="103">
        <v>13</v>
      </c>
      <c r="Q30" s="69">
        <f>IF(P30&gt;MAX($P$12:$P$23),MAX($P$12:$P$23),P30)</f>
        <v>13</v>
      </c>
      <c r="R30" s="98">
        <f t="shared" ref="R30:R40" si="10">IFERROR(O30*Q30,"")</f>
        <v>1692.6</v>
      </c>
    </row>
    <row r="31" spans="2:19" ht="16.149999999999999" customHeight="1">
      <c r="B31" s="102" t="s">
        <v>169</v>
      </c>
      <c r="C31" s="96" t="s">
        <v>256</v>
      </c>
      <c r="D31" s="76" t="s">
        <v>136</v>
      </c>
      <c r="E31" s="79">
        <v>400</v>
      </c>
      <c r="F31" s="70" t="str">
        <f t="shared" ref="F31:F40" si="11">IFERROR(VLOOKUP(D31,$B$55:$E$65,4,FALSE),"")</f>
        <v>KWh</v>
      </c>
      <c r="G31" s="80">
        <f t="shared" ref="G31:G40" si="12">IFERROR(VLOOKUP(D31,$B$55:$E$65,2,FALSE),"")</f>
        <v>0.434</v>
      </c>
      <c r="H31" s="96" t="s">
        <v>256</v>
      </c>
      <c r="I31" s="76" t="s">
        <v>136</v>
      </c>
      <c r="J31" s="79">
        <v>250</v>
      </c>
      <c r="K31" s="70" t="str">
        <f t="shared" ref="K31:K40" si="13">IFERROR(VLOOKUP(I31,$B$55:$E$65,4,FALSE),"")</f>
        <v>KWh</v>
      </c>
      <c r="L31" s="80">
        <f t="shared" ref="L31:L40" si="14">IFERROR(VLOOKUP(I31,$B$55:$E$65,2,FALSE),"")</f>
        <v>0.434</v>
      </c>
      <c r="M31" s="94">
        <f t="shared" ref="M31:M40" si="15">IFERROR(ROUNDDOWN(E31*G31,3),"")</f>
        <v>173.6</v>
      </c>
      <c r="N31" s="95">
        <f t="shared" ref="N31:N40" si="16">IFERROR(ROUNDDOWN(J31*L31,3),"")</f>
        <v>108.5</v>
      </c>
      <c r="O31" s="108">
        <f t="shared" si="9"/>
        <v>65.099999999999994</v>
      </c>
      <c r="P31" s="103">
        <v>6</v>
      </c>
      <c r="Q31" s="69">
        <f t="shared" ref="Q31:Q40" si="17">IF(P31&gt;MAX($P$12:$P$23),MAX($P$12:$P$23),P31)</f>
        <v>6</v>
      </c>
      <c r="R31" s="98">
        <f t="shared" si="10"/>
        <v>390.59999999999997</v>
      </c>
    </row>
    <row r="32" spans="2:19" ht="16.149999999999999" customHeight="1">
      <c r="B32" s="102"/>
      <c r="C32" s="97"/>
      <c r="D32" s="76"/>
      <c r="E32" s="79"/>
      <c r="F32" s="70" t="str">
        <f t="shared" si="11"/>
        <v/>
      </c>
      <c r="G32" s="80" t="str">
        <f t="shared" si="12"/>
        <v/>
      </c>
      <c r="H32" s="97"/>
      <c r="I32" s="76"/>
      <c r="J32" s="79"/>
      <c r="K32" s="70" t="str">
        <f t="shared" si="13"/>
        <v/>
      </c>
      <c r="L32" s="80" t="str">
        <f t="shared" si="14"/>
        <v/>
      </c>
      <c r="M32" s="94" t="str">
        <f t="shared" si="15"/>
        <v/>
      </c>
      <c r="N32" s="95" t="str">
        <f t="shared" si="16"/>
        <v/>
      </c>
      <c r="O32" s="108" t="str">
        <f t="shared" si="9"/>
        <v/>
      </c>
      <c r="P32" s="103"/>
      <c r="Q32" s="69">
        <f t="shared" si="17"/>
        <v>0</v>
      </c>
      <c r="R32" s="98" t="str">
        <f t="shared" si="10"/>
        <v/>
      </c>
    </row>
    <row r="33" spans="2:18" ht="16.149999999999999" customHeight="1">
      <c r="B33" s="102"/>
      <c r="C33" s="97"/>
      <c r="D33" s="76"/>
      <c r="E33" s="79"/>
      <c r="F33" s="70" t="str">
        <f t="shared" si="11"/>
        <v/>
      </c>
      <c r="G33" s="80" t="str">
        <f t="shared" si="12"/>
        <v/>
      </c>
      <c r="H33" s="97"/>
      <c r="I33" s="76"/>
      <c r="J33" s="79"/>
      <c r="K33" s="70" t="str">
        <f t="shared" si="13"/>
        <v/>
      </c>
      <c r="L33" s="80" t="str">
        <f t="shared" si="14"/>
        <v/>
      </c>
      <c r="M33" s="94" t="str">
        <f t="shared" si="15"/>
        <v/>
      </c>
      <c r="N33" s="95" t="str">
        <f t="shared" si="16"/>
        <v/>
      </c>
      <c r="O33" s="108" t="str">
        <f t="shared" si="9"/>
        <v/>
      </c>
      <c r="P33" s="103"/>
      <c r="Q33" s="69">
        <f t="shared" si="17"/>
        <v>0</v>
      </c>
      <c r="R33" s="98" t="str">
        <f t="shared" si="10"/>
        <v/>
      </c>
    </row>
    <row r="34" spans="2:18" ht="16.149999999999999" customHeight="1">
      <c r="B34" s="102"/>
      <c r="C34" s="97"/>
      <c r="D34" s="76"/>
      <c r="E34" s="79"/>
      <c r="F34" s="70" t="str">
        <f t="shared" si="11"/>
        <v/>
      </c>
      <c r="G34" s="80" t="str">
        <f t="shared" si="12"/>
        <v/>
      </c>
      <c r="H34" s="97"/>
      <c r="I34" s="76"/>
      <c r="J34" s="79"/>
      <c r="K34" s="70" t="str">
        <f t="shared" si="13"/>
        <v/>
      </c>
      <c r="L34" s="80" t="str">
        <f t="shared" si="14"/>
        <v/>
      </c>
      <c r="M34" s="94" t="str">
        <f t="shared" si="15"/>
        <v/>
      </c>
      <c r="N34" s="95" t="str">
        <f t="shared" si="16"/>
        <v/>
      </c>
      <c r="O34" s="108" t="str">
        <f t="shared" si="9"/>
        <v/>
      </c>
      <c r="P34" s="103"/>
      <c r="Q34" s="69">
        <f t="shared" si="17"/>
        <v>0</v>
      </c>
      <c r="R34" s="98" t="str">
        <f t="shared" si="10"/>
        <v/>
      </c>
    </row>
    <row r="35" spans="2:18" ht="16.149999999999999" customHeight="1">
      <c r="B35" s="102"/>
      <c r="C35" s="97"/>
      <c r="D35" s="76"/>
      <c r="E35" s="79"/>
      <c r="F35" s="70" t="str">
        <f t="shared" si="11"/>
        <v/>
      </c>
      <c r="G35" s="80" t="str">
        <f t="shared" si="12"/>
        <v/>
      </c>
      <c r="H35" s="97"/>
      <c r="I35" s="76"/>
      <c r="J35" s="79"/>
      <c r="K35" s="70" t="str">
        <f t="shared" si="13"/>
        <v/>
      </c>
      <c r="L35" s="80" t="str">
        <f t="shared" si="14"/>
        <v/>
      </c>
      <c r="M35" s="94" t="str">
        <f t="shared" si="15"/>
        <v/>
      </c>
      <c r="N35" s="95" t="str">
        <f t="shared" si="16"/>
        <v/>
      </c>
      <c r="O35" s="108" t="str">
        <f t="shared" si="9"/>
        <v/>
      </c>
      <c r="P35" s="103"/>
      <c r="Q35" s="69">
        <f t="shared" si="17"/>
        <v>0</v>
      </c>
      <c r="R35" s="98" t="str">
        <f t="shared" si="10"/>
        <v/>
      </c>
    </row>
    <row r="36" spans="2:18" ht="16.149999999999999" customHeight="1">
      <c r="B36" s="102"/>
      <c r="C36" s="97"/>
      <c r="D36" s="76"/>
      <c r="E36" s="79"/>
      <c r="F36" s="70" t="str">
        <f t="shared" si="11"/>
        <v/>
      </c>
      <c r="G36" s="80" t="str">
        <f t="shared" si="12"/>
        <v/>
      </c>
      <c r="H36" s="97"/>
      <c r="I36" s="76"/>
      <c r="J36" s="79"/>
      <c r="K36" s="70" t="str">
        <f t="shared" si="13"/>
        <v/>
      </c>
      <c r="L36" s="80" t="str">
        <f t="shared" si="14"/>
        <v/>
      </c>
      <c r="M36" s="94" t="str">
        <f t="shared" si="15"/>
        <v/>
      </c>
      <c r="N36" s="95" t="str">
        <f t="shared" si="16"/>
        <v/>
      </c>
      <c r="O36" s="108" t="str">
        <f t="shared" si="9"/>
        <v/>
      </c>
      <c r="P36" s="103"/>
      <c r="Q36" s="69">
        <f t="shared" si="17"/>
        <v>0</v>
      </c>
      <c r="R36" s="98" t="str">
        <f t="shared" si="10"/>
        <v/>
      </c>
    </row>
    <row r="37" spans="2:18" ht="16.149999999999999" customHeight="1">
      <c r="B37" s="102"/>
      <c r="C37" s="97"/>
      <c r="D37" s="76"/>
      <c r="E37" s="79"/>
      <c r="F37" s="70" t="str">
        <f t="shared" si="11"/>
        <v/>
      </c>
      <c r="G37" s="80" t="str">
        <f t="shared" si="12"/>
        <v/>
      </c>
      <c r="H37" s="97"/>
      <c r="I37" s="76"/>
      <c r="J37" s="79"/>
      <c r="K37" s="70" t="str">
        <f t="shared" si="13"/>
        <v/>
      </c>
      <c r="L37" s="80" t="str">
        <f t="shared" si="14"/>
        <v/>
      </c>
      <c r="M37" s="94" t="str">
        <f t="shared" si="15"/>
        <v/>
      </c>
      <c r="N37" s="95" t="str">
        <f t="shared" si="16"/>
        <v/>
      </c>
      <c r="O37" s="108" t="str">
        <f t="shared" si="9"/>
        <v/>
      </c>
      <c r="P37" s="103"/>
      <c r="Q37" s="69">
        <f t="shared" si="17"/>
        <v>0</v>
      </c>
      <c r="R37" s="98" t="str">
        <f t="shared" si="10"/>
        <v/>
      </c>
    </row>
    <row r="38" spans="2:18" ht="16.149999999999999" customHeight="1">
      <c r="B38" s="102"/>
      <c r="C38" s="97"/>
      <c r="D38" s="76"/>
      <c r="E38" s="79"/>
      <c r="F38" s="70" t="str">
        <f t="shared" si="11"/>
        <v/>
      </c>
      <c r="G38" s="80" t="str">
        <f t="shared" si="12"/>
        <v/>
      </c>
      <c r="H38" s="97"/>
      <c r="I38" s="76"/>
      <c r="J38" s="79"/>
      <c r="K38" s="70" t="str">
        <f t="shared" si="13"/>
        <v/>
      </c>
      <c r="L38" s="80" t="str">
        <f t="shared" si="14"/>
        <v/>
      </c>
      <c r="M38" s="94" t="str">
        <f t="shared" si="15"/>
        <v/>
      </c>
      <c r="N38" s="95" t="str">
        <f t="shared" si="16"/>
        <v/>
      </c>
      <c r="O38" s="108" t="str">
        <f t="shared" si="9"/>
        <v/>
      </c>
      <c r="P38" s="103"/>
      <c r="Q38" s="69">
        <f t="shared" si="17"/>
        <v>0</v>
      </c>
      <c r="R38" s="98" t="str">
        <f t="shared" si="10"/>
        <v/>
      </c>
    </row>
    <row r="39" spans="2:18" ht="16.149999999999999" customHeight="1">
      <c r="B39" s="102"/>
      <c r="C39" s="97"/>
      <c r="D39" s="76"/>
      <c r="E39" s="79"/>
      <c r="F39" s="70" t="str">
        <f t="shared" si="11"/>
        <v/>
      </c>
      <c r="G39" s="80" t="str">
        <f t="shared" si="12"/>
        <v/>
      </c>
      <c r="H39" s="97"/>
      <c r="I39" s="76"/>
      <c r="J39" s="79"/>
      <c r="K39" s="70" t="str">
        <f t="shared" si="13"/>
        <v/>
      </c>
      <c r="L39" s="80" t="str">
        <f t="shared" si="14"/>
        <v/>
      </c>
      <c r="M39" s="94" t="str">
        <f t="shared" si="15"/>
        <v/>
      </c>
      <c r="N39" s="95" t="str">
        <f t="shared" si="16"/>
        <v/>
      </c>
      <c r="O39" s="108" t="str">
        <f t="shared" si="9"/>
        <v/>
      </c>
      <c r="P39" s="103"/>
      <c r="Q39" s="69">
        <f t="shared" si="17"/>
        <v>0</v>
      </c>
      <c r="R39" s="98" t="str">
        <f t="shared" si="10"/>
        <v/>
      </c>
    </row>
    <row r="40" spans="2:18" ht="16.149999999999999" customHeight="1">
      <c r="B40" s="102"/>
      <c r="C40" s="97"/>
      <c r="D40" s="76"/>
      <c r="E40" s="79"/>
      <c r="F40" s="70" t="str">
        <f t="shared" si="11"/>
        <v/>
      </c>
      <c r="G40" s="80" t="str">
        <f t="shared" si="12"/>
        <v/>
      </c>
      <c r="H40" s="97"/>
      <c r="I40" s="76"/>
      <c r="J40" s="79"/>
      <c r="K40" s="70" t="str">
        <f t="shared" si="13"/>
        <v/>
      </c>
      <c r="L40" s="80" t="str">
        <f t="shared" si="14"/>
        <v/>
      </c>
      <c r="M40" s="94" t="str">
        <f t="shared" si="15"/>
        <v/>
      </c>
      <c r="N40" s="95" t="str">
        <f t="shared" si="16"/>
        <v/>
      </c>
      <c r="O40" s="108" t="str">
        <f t="shared" si="9"/>
        <v/>
      </c>
      <c r="P40" s="103"/>
      <c r="Q40" s="69">
        <f t="shared" si="17"/>
        <v>0</v>
      </c>
      <c r="R40" s="98" t="str">
        <f t="shared" si="10"/>
        <v/>
      </c>
    </row>
    <row r="41" spans="2:18" ht="12.6" customHeight="1">
      <c r="N41" s="77" t="s">
        <v>168</v>
      </c>
      <c r="O41" s="109">
        <f>SUM(O30:O40)</f>
        <v>195.29999999999998</v>
      </c>
      <c r="P41" s="78"/>
      <c r="Q41" s="69"/>
      <c r="R41" s="98">
        <f>SUM(R30:R40)</f>
        <v>2083.1999999999998</v>
      </c>
    </row>
    <row r="42" spans="2:18" s="64" customFormat="1" ht="12.6" customHeight="1">
      <c r="B42" s="377" t="s">
        <v>167</v>
      </c>
      <c r="C42" s="377"/>
      <c r="D42" s="377"/>
      <c r="E42" s="377"/>
      <c r="F42" s="377"/>
      <c r="G42" s="377"/>
      <c r="H42" s="377"/>
      <c r="O42" s="66"/>
      <c r="P42" s="65"/>
    </row>
    <row r="43" spans="2:18" s="64" customFormat="1" ht="24" customHeight="1">
      <c r="B43" s="389"/>
      <c r="C43" s="390"/>
      <c r="D43" s="67" t="s">
        <v>166</v>
      </c>
      <c r="E43" s="67" t="s">
        <v>165</v>
      </c>
      <c r="F43" s="179" t="s">
        <v>164</v>
      </c>
      <c r="G43" s="179"/>
      <c r="H43" s="67" t="s">
        <v>163</v>
      </c>
      <c r="I43" s="67" t="s">
        <v>162</v>
      </c>
      <c r="J43" s="67" t="s">
        <v>161</v>
      </c>
      <c r="K43" s="179" t="s">
        <v>160</v>
      </c>
      <c r="L43" s="179"/>
      <c r="O43" s="66"/>
      <c r="P43" s="65"/>
    </row>
    <row r="44" spans="2:18" s="64" customFormat="1" ht="16.149999999999999" customHeight="1">
      <c r="B44" s="385" t="s">
        <v>229</v>
      </c>
      <c r="C44" s="385"/>
      <c r="D44" s="112">
        <v>1</v>
      </c>
      <c r="E44" s="105">
        <v>400</v>
      </c>
      <c r="F44" s="386">
        <v>0.434</v>
      </c>
      <c r="G44" s="387"/>
      <c r="H44" s="68">
        <f>ROUNDDOWN(E44*F44,3)</f>
        <v>173.6</v>
      </c>
      <c r="I44" s="104">
        <v>17</v>
      </c>
      <c r="J44" s="68">
        <f>IF(I44&gt;MAX($P$12:$P$23),MAX($P$12:$P$23),I44)</f>
        <v>13</v>
      </c>
      <c r="K44" s="388">
        <f>H44*J44</f>
        <v>2256.7999999999997</v>
      </c>
      <c r="L44" s="388"/>
      <c r="O44" s="66"/>
      <c r="P44" s="65"/>
    </row>
    <row r="45" spans="2:18" s="64" customFormat="1" ht="16.149999999999999" customHeight="1">
      <c r="B45" s="385"/>
      <c r="C45" s="385"/>
      <c r="D45" s="112"/>
      <c r="E45" s="105"/>
      <c r="F45" s="386"/>
      <c r="G45" s="387"/>
      <c r="H45" s="68">
        <f t="shared" ref="H45:H46" si="18">ROUNDDOWN(E45*F45,3)</f>
        <v>0</v>
      </c>
      <c r="I45" s="104"/>
      <c r="J45" s="68">
        <f t="shared" ref="J45:J46" si="19">IF(I45&gt;MAX($P$12:$P$23),MAX($P$12:$P$23),I45)</f>
        <v>0</v>
      </c>
      <c r="K45" s="388">
        <f>H45*J45</f>
        <v>0</v>
      </c>
      <c r="L45" s="388"/>
      <c r="O45" s="66"/>
      <c r="P45" s="65"/>
    </row>
    <row r="46" spans="2:18" s="64" customFormat="1" ht="16.149999999999999" customHeight="1">
      <c r="B46" s="385"/>
      <c r="C46" s="385"/>
      <c r="D46" s="112"/>
      <c r="E46" s="105"/>
      <c r="F46" s="386"/>
      <c r="G46" s="387"/>
      <c r="H46" s="68">
        <f t="shared" si="18"/>
        <v>0</v>
      </c>
      <c r="I46" s="104"/>
      <c r="J46" s="68">
        <f t="shared" si="19"/>
        <v>0</v>
      </c>
      <c r="K46" s="388">
        <f>H46*J46</f>
        <v>0</v>
      </c>
      <c r="L46" s="388"/>
      <c r="O46" s="66"/>
      <c r="P46" s="65"/>
    </row>
    <row r="47" spans="2:18" s="64" customFormat="1" ht="16.149999999999999" customHeight="1">
      <c r="B47" s="87"/>
      <c r="C47" s="87"/>
      <c r="F47" s="179" t="s">
        <v>168</v>
      </c>
      <c r="G47" s="179"/>
      <c r="H47" s="68">
        <f>SUM(H44:H46)</f>
        <v>173.6</v>
      </c>
      <c r="I47" s="389"/>
      <c r="J47" s="390"/>
      <c r="K47" s="179">
        <f>SUM(K44:L46)</f>
        <v>2256.7999999999997</v>
      </c>
      <c r="L47" s="179"/>
      <c r="O47" s="66"/>
      <c r="P47" s="65"/>
    </row>
    <row r="49" spans="2:18" ht="37.15" customHeight="1">
      <c r="B49" s="384" t="s">
        <v>159</v>
      </c>
      <c r="C49" s="384"/>
      <c r="D49" s="384"/>
      <c r="E49" s="384"/>
      <c r="F49" s="384"/>
      <c r="G49" s="384"/>
      <c r="H49" s="384"/>
      <c r="I49" s="384"/>
      <c r="J49" s="384"/>
      <c r="K49" s="384"/>
      <c r="L49" s="384"/>
      <c r="M49" s="384"/>
      <c r="N49" s="384"/>
      <c r="O49" s="384"/>
      <c r="P49" s="384"/>
      <c r="Q49" s="384"/>
      <c r="R49" s="384"/>
    </row>
    <row r="54" spans="2:18">
      <c r="B54" s="59" t="s">
        <v>158</v>
      </c>
      <c r="C54" s="59" t="s">
        <v>157</v>
      </c>
      <c r="D54" s="59" t="s">
        <v>156</v>
      </c>
      <c r="E54" s="59" t="s">
        <v>155</v>
      </c>
      <c r="F54" s="59"/>
    </row>
    <row r="55" spans="2:18">
      <c r="B55" s="59" t="s">
        <v>154</v>
      </c>
      <c r="C55" s="63">
        <v>2.75</v>
      </c>
      <c r="D55" s="60" t="s">
        <v>135</v>
      </c>
      <c r="E55" s="60" t="s">
        <v>134</v>
      </c>
      <c r="F55" s="59" t="s">
        <v>154</v>
      </c>
    </row>
    <row r="56" spans="2:18">
      <c r="B56" s="59" t="s">
        <v>153</v>
      </c>
      <c r="C56" s="63">
        <v>3.1</v>
      </c>
      <c r="D56" s="60" t="s">
        <v>135</v>
      </c>
      <c r="E56" s="60" t="s">
        <v>134</v>
      </c>
      <c r="F56" s="59" t="s">
        <v>153</v>
      </c>
    </row>
    <row r="57" spans="2:18">
      <c r="B57" s="59" t="s">
        <v>136</v>
      </c>
      <c r="C57" s="62">
        <v>0.434</v>
      </c>
      <c r="D57" s="60" t="s">
        <v>138</v>
      </c>
      <c r="E57" s="60" t="s">
        <v>137</v>
      </c>
      <c r="F57" s="59" t="s">
        <v>136</v>
      </c>
    </row>
    <row r="58" spans="2:18">
      <c r="B58" s="59" t="s">
        <v>152</v>
      </c>
      <c r="C58" s="61">
        <v>2.79</v>
      </c>
      <c r="D58" s="60" t="s">
        <v>141</v>
      </c>
      <c r="E58" s="60" t="s">
        <v>140</v>
      </c>
      <c r="F58" s="59" t="s">
        <v>152</v>
      </c>
    </row>
    <row r="59" spans="2:18">
      <c r="B59" s="59" t="s">
        <v>151</v>
      </c>
      <c r="C59" s="61">
        <v>2.99</v>
      </c>
      <c r="D59" s="60" t="s">
        <v>141</v>
      </c>
      <c r="E59" s="60" t="s">
        <v>140</v>
      </c>
      <c r="F59" s="59" t="s">
        <v>151</v>
      </c>
    </row>
    <row r="60" spans="2:18" ht="14.25">
      <c r="B60" s="59" t="s">
        <v>148</v>
      </c>
      <c r="C60" s="61">
        <v>6.53</v>
      </c>
      <c r="D60" s="60" t="s">
        <v>150</v>
      </c>
      <c r="E60" s="60" t="s">
        <v>149</v>
      </c>
      <c r="F60" s="59" t="s">
        <v>148</v>
      </c>
    </row>
    <row r="61" spans="2:18">
      <c r="B61" s="59" t="s">
        <v>145</v>
      </c>
      <c r="C61" s="61">
        <v>2.23</v>
      </c>
      <c r="D61" s="60" t="s">
        <v>147</v>
      </c>
      <c r="E61" s="60" t="s">
        <v>146</v>
      </c>
      <c r="F61" s="59" t="s">
        <v>145</v>
      </c>
    </row>
    <row r="62" spans="2:18">
      <c r="B62" s="59" t="s">
        <v>144</v>
      </c>
      <c r="C62" s="61">
        <v>2.29</v>
      </c>
      <c r="D62" s="60" t="s">
        <v>135</v>
      </c>
      <c r="E62" s="60" t="s">
        <v>134</v>
      </c>
      <c r="F62" s="59" t="s">
        <v>144</v>
      </c>
    </row>
    <row r="63" spans="2:18">
      <c r="B63" s="59" t="s">
        <v>142</v>
      </c>
      <c r="C63" s="61">
        <v>2.62</v>
      </c>
      <c r="D63" s="60" t="s">
        <v>135</v>
      </c>
      <c r="E63" s="60" t="s">
        <v>143</v>
      </c>
      <c r="F63" s="59" t="s">
        <v>142</v>
      </c>
    </row>
    <row r="64" spans="2:18">
      <c r="B64" s="59" t="s">
        <v>139</v>
      </c>
      <c r="C64" s="61">
        <v>2.33</v>
      </c>
      <c r="D64" s="60" t="s">
        <v>141</v>
      </c>
      <c r="E64" s="60" t="s">
        <v>140</v>
      </c>
      <c r="F64" s="59" t="s">
        <v>139</v>
      </c>
    </row>
    <row r="65" spans="2:6">
      <c r="B65" s="59" t="s">
        <v>133</v>
      </c>
      <c r="C65" s="61">
        <v>2.5</v>
      </c>
      <c r="D65" s="60" t="s">
        <v>135</v>
      </c>
      <c r="E65" s="60" t="s">
        <v>134</v>
      </c>
      <c r="F65" s="59" t="s">
        <v>133</v>
      </c>
    </row>
  </sheetData>
  <sheetProtection algorithmName="SHA-512" hashValue="eVqUNw4e0YVzjEObLtC2ezOfy7bFHsmm59lcI8y5fnHzoYXC19EKqme8+G0g+H/QnlpOcsesTkAQQUTqRDRNTg==" saltValue="xUUmNAIG+Z6EJbgrRUWuEQ==" spinCount="100000" sheet="1" objects="1" scenarios="1"/>
  <mergeCells count="63">
    <mergeCell ref="I47:J47"/>
    <mergeCell ref="B45:C45"/>
    <mergeCell ref="F45:G45"/>
    <mergeCell ref="K45:L45"/>
    <mergeCell ref="B46:C46"/>
    <mergeCell ref="F46:G46"/>
    <mergeCell ref="K46:L46"/>
    <mergeCell ref="R27:R29"/>
    <mergeCell ref="B49:R49"/>
    <mergeCell ref="B44:C44"/>
    <mergeCell ref="F43:G43"/>
    <mergeCell ref="F44:G44"/>
    <mergeCell ref="K43:L43"/>
    <mergeCell ref="K44:L44"/>
    <mergeCell ref="B43:C43"/>
    <mergeCell ref="B42:H42"/>
    <mergeCell ref="B28:B29"/>
    <mergeCell ref="P27:P29"/>
    <mergeCell ref="Q27:Q29"/>
    <mergeCell ref="M27:N28"/>
    <mergeCell ref="E28:F29"/>
    <mergeCell ref="F47:G47"/>
    <mergeCell ref="K47:L47"/>
    <mergeCell ref="F1:G1"/>
    <mergeCell ref="N1:Q1"/>
    <mergeCell ref="L1:M1"/>
    <mergeCell ref="H27:L27"/>
    <mergeCell ref="C27:G27"/>
    <mergeCell ref="C7:E7"/>
    <mergeCell ref="F7:G7"/>
    <mergeCell ref="C8:E8"/>
    <mergeCell ref="C3:E3"/>
    <mergeCell ref="C4:E4"/>
    <mergeCell ref="F4:G4"/>
    <mergeCell ref="F5:G5"/>
    <mergeCell ref="F6:G6"/>
    <mergeCell ref="F3:G3"/>
    <mergeCell ref="P11:P13"/>
    <mergeCell ref="Q11:Q13"/>
    <mergeCell ref="I28:I29"/>
    <mergeCell ref="H28:H29"/>
    <mergeCell ref="O27:O28"/>
    <mergeCell ref="F8:G8"/>
    <mergeCell ref="J28:K29"/>
    <mergeCell ref="G28:G29"/>
    <mergeCell ref="L28:L29"/>
    <mergeCell ref="B26:I26"/>
    <mergeCell ref="C28:C29"/>
    <mergeCell ref="D28:D29"/>
    <mergeCell ref="R11:R13"/>
    <mergeCell ref="B12:B13"/>
    <mergeCell ref="C12:C13"/>
    <mergeCell ref="D12:D13"/>
    <mergeCell ref="E12:F13"/>
    <mergeCell ref="G12:G13"/>
    <mergeCell ref="H12:H13"/>
    <mergeCell ref="I12:I13"/>
    <mergeCell ref="J12:K13"/>
    <mergeCell ref="L12:L13"/>
    <mergeCell ref="C11:G11"/>
    <mergeCell ref="H11:L11"/>
    <mergeCell ref="M11:N12"/>
    <mergeCell ref="O11:O12"/>
  </mergeCells>
  <phoneticPr fontId="2"/>
  <dataValidations count="3">
    <dataValidation type="list" allowBlank="1" showInputMessage="1" sqref="B30:B40 B14:B24" xr:uid="{6CAC2F3B-7979-46CC-A30E-C6B315011CEA}">
      <formula1>"空調設備,換気設備,給湯設備,照明設備"</formula1>
    </dataValidation>
    <dataValidation type="list" allowBlank="1" showInputMessage="1" showErrorMessage="1" sqref="K1:K10 J1:J8 H9:H10 I10:J10" xr:uid="{0EF4CD49-10B8-49E8-A527-7F0EF00526FD}">
      <formula1>"選択,空調設備,換気設備"</formula1>
    </dataValidation>
    <dataValidation type="list" allowBlank="1" showInputMessage="1" showErrorMessage="1" sqref="I30:I40 D30:D40 I14:I24 D14:D24" xr:uid="{7664BDAD-0D1A-4C04-AE6A-29DA14AFF5D0}">
      <formula1>$B$55:$B$65</formula1>
    </dataValidation>
  </dataValidations>
  <pageMargins left="1.1000000000000001" right="0.7" top="0.75" bottom="0.75" header="0.3" footer="0.3"/>
  <pageSetup paperSize="9" scale="55" orientation="landscape" r:id="rId1"/>
  <rowBreaks count="3" manualBreakCount="3">
    <brk id="26" min="1" max="17" man="1"/>
    <brk id="28" max="16383" man="1"/>
    <brk id="39" min="1" max="17" man="1"/>
  </rowBreaks>
  <colBreaks count="2" manualBreakCount="2">
    <brk id="2" max="37" man="1"/>
    <brk id="18" max="1048575" man="1"/>
  </col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1CB8B-83D4-49F9-841A-EFB09FB4063A}">
  <sheetPr>
    <pageSetUpPr fitToPage="1"/>
  </sheetPr>
  <dimension ref="A1:S29"/>
  <sheetViews>
    <sheetView zoomScaleNormal="100" workbookViewId="0">
      <selection activeCell="H17" sqref="H17"/>
    </sheetView>
  </sheetViews>
  <sheetFormatPr defaultRowHeight="18.75"/>
  <cols>
    <col min="1" max="1" width="6.5" customWidth="1"/>
    <col min="2" max="2" width="18.125" customWidth="1"/>
    <col min="4" max="4" width="14" customWidth="1"/>
    <col min="6" max="8" width="9.5" bestFit="1" customWidth="1"/>
    <col min="9" max="10" width="10.5" bestFit="1" customWidth="1"/>
    <col min="11" max="17" width="9.5" bestFit="1" customWidth="1"/>
    <col min="19" max="19" width="19.375" customWidth="1"/>
  </cols>
  <sheetData>
    <row r="1" spans="1:19">
      <c r="A1" t="s">
        <v>243</v>
      </c>
    </row>
    <row r="2" spans="1:19">
      <c r="S2" s="117" t="s">
        <v>262</v>
      </c>
    </row>
    <row r="3" spans="1:19">
      <c r="B3" s="88" t="s">
        <v>158</v>
      </c>
      <c r="C3" s="30" t="s">
        <v>245</v>
      </c>
      <c r="D3" s="90" t="s">
        <v>246</v>
      </c>
      <c r="E3" s="30" t="s">
        <v>244</v>
      </c>
      <c r="F3" s="89" t="s">
        <v>230</v>
      </c>
      <c r="G3" s="88" t="s">
        <v>231</v>
      </c>
      <c r="H3" s="88" t="s">
        <v>232</v>
      </c>
      <c r="I3" s="88" t="s">
        <v>233</v>
      </c>
      <c r="J3" s="88" t="s">
        <v>234</v>
      </c>
      <c r="K3" s="88" t="s">
        <v>235</v>
      </c>
      <c r="L3" s="88" t="s">
        <v>236</v>
      </c>
      <c r="M3" s="88" t="s">
        <v>237</v>
      </c>
      <c r="N3" s="88" t="s">
        <v>238</v>
      </c>
      <c r="O3" s="89" t="s">
        <v>239</v>
      </c>
      <c r="P3" s="88" t="s">
        <v>240</v>
      </c>
      <c r="Q3" s="88" t="s">
        <v>241</v>
      </c>
      <c r="R3" s="88" t="s">
        <v>242</v>
      </c>
      <c r="S3" s="88" t="s">
        <v>247</v>
      </c>
    </row>
    <row r="4" spans="1:19">
      <c r="B4" s="106" t="s">
        <v>136</v>
      </c>
      <c r="C4" s="70" t="str">
        <f>IFERROR(VLOOKUP(B4,$B$19:$E$29,4),"")</f>
        <v>KWh</v>
      </c>
      <c r="D4" s="80">
        <v>0.434</v>
      </c>
      <c r="E4" s="100">
        <v>2024</v>
      </c>
      <c r="F4" s="113"/>
      <c r="G4" s="113"/>
      <c r="H4" s="113"/>
      <c r="I4" s="113"/>
      <c r="J4" s="113"/>
      <c r="K4" s="113"/>
      <c r="L4" s="113"/>
      <c r="M4" s="113"/>
      <c r="N4" s="113"/>
      <c r="O4" s="113"/>
      <c r="P4" s="113"/>
      <c r="Q4" s="113"/>
      <c r="R4" s="91">
        <f>SUM(F4:Q4)</f>
        <v>0</v>
      </c>
      <c r="S4" s="110">
        <f>ROUNDDOWN(R4*D4,)</f>
        <v>0</v>
      </c>
    </row>
    <row r="5" spans="1:19">
      <c r="B5" s="106" t="s">
        <v>136</v>
      </c>
      <c r="C5" s="70" t="str">
        <f>IFERROR(VLOOKUP(B5,$B$19:$E$29,4),"")</f>
        <v>KWh</v>
      </c>
      <c r="D5" s="80">
        <v>0.434</v>
      </c>
      <c r="E5" s="100">
        <v>2024</v>
      </c>
      <c r="F5" s="113"/>
      <c r="G5" s="113"/>
      <c r="H5" s="113"/>
      <c r="I5" s="113"/>
      <c r="J5" s="113"/>
      <c r="K5" s="113"/>
      <c r="L5" s="113"/>
      <c r="M5" s="113"/>
      <c r="N5" s="113"/>
      <c r="O5" s="113"/>
      <c r="P5" s="113"/>
      <c r="Q5" s="113"/>
      <c r="R5" s="91">
        <f>SUM(F5:Q5)</f>
        <v>0</v>
      </c>
      <c r="S5" s="110">
        <f>ROUNDDOWN(R5*D5,)</f>
        <v>0</v>
      </c>
    </row>
    <row r="6" spans="1:19">
      <c r="B6" s="107" t="s">
        <v>154</v>
      </c>
      <c r="C6" s="70" t="str">
        <f>IFERROR(VLOOKUP(B6,$B$19:$E$29,4),"")</f>
        <v>L</v>
      </c>
      <c r="D6" s="80">
        <f t="shared" ref="D6:D10" si="0">IFERROR(VLOOKUP(B6,$B$19:$E$29,2),"")</f>
        <v>2.75</v>
      </c>
      <c r="E6" s="100">
        <v>2024</v>
      </c>
      <c r="F6" s="114"/>
      <c r="G6" s="114"/>
      <c r="H6" s="114"/>
      <c r="I6" s="114"/>
      <c r="J6" s="114"/>
      <c r="K6" s="114"/>
      <c r="L6" s="114"/>
      <c r="M6" s="114"/>
      <c r="N6" s="114"/>
      <c r="O6" s="114"/>
      <c r="P6" s="114"/>
      <c r="Q6" s="114"/>
      <c r="R6" s="91">
        <f t="shared" ref="R6:R11" si="1">SUM(F6:Q6)</f>
        <v>0</v>
      </c>
      <c r="S6" s="110">
        <f t="shared" ref="S6:S11" si="2">ROUNDDOWN(R6*D6,)</f>
        <v>0</v>
      </c>
    </row>
    <row r="7" spans="1:19">
      <c r="B7" s="107" t="s">
        <v>145</v>
      </c>
      <c r="C7" s="70" t="str">
        <f>IFERROR(VLOOKUP(B7,$B$19:$E$29,4),"")</f>
        <v>Nm3</v>
      </c>
      <c r="D7" s="80">
        <f t="shared" si="0"/>
        <v>2.23</v>
      </c>
      <c r="E7" s="100">
        <v>2024</v>
      </c>
      <c r="F7" s="115"/>
      <c r="G7" s="115"/>
      <c r="H7" s="115"/>
      <c r="I7" s="115"/>
      <c r="J7" s="115"/>
      <c r="K7" s="115"/>
      <c r="L7" s="115"/>
      <c r="M7" s="115"/>
      <c r="N7" s="115"/>
      <c r="O7" s="115"/>
      <c r="P7" s="115"/>
      <c r="Q7" s="115"/>
      <c r="R7" s="116">
        <f t="shared" si="1"/>
        <v>0</v>
      </c>
      <c r="S7" s="110">
        <f t="shared" si="2"/>
        <v>0</v>
      </c>
    </row>
    <row r="8" spans="1:19">
      <c r="B8" s="107" t="s">
        <v>148</v>
      </c>
      <c r="C8" s="70" t="str">
        <f t="shared" ref="C8:C11" si="3">IFERROR(VLOOKUP(B8,$B$19:$E$29,4),"")</f>
        <v>m3</v>
      </c>
      <c r="D8" s="80">
        <f t="shared" si="0"/>
        <v>6.53</v>
      </c>
      <c r="E8" s="100">
        <v>2024</v>
      </c>
      <c r="F8" s="115"/>
      <c r="G8" s="115"/>
      <c r="H8" s="115"/>
      <c r="I8" s="115"/>
      <c r="J8" s="115"/>
      <c r="K8" s="115"/>
      <c r="L8" s="115"/>
      <c r="M8" s="115"/>
      <c r="N8" s="115"/>
      <c r="O8" s="115"/>
      <c r="P8" s="115"/>
      <c r="Q8" s="115"/>
      <c r="R8" s="116">
        <f t="shared" si="1"/>
        <v>0</v>
      </c>
      <c r="S8" s="110">
        <f t="shared" si="2"/>
        <v>0</v>
      </c>
    </row>
    <row r="9" spans="1:19">
      <c r="B9" s="107" t="s">
        <v>151</v>
      </c>
      <c r="C9" s="70" t="str">
        <f t="shared" si="3"/>
        <v>kg</v>
      </c>
      <c r="D9" s="80">
        <f t="shared" si="0"/>
        <v>2.99</v>
      </c>
      <c r="E9" s="100">
        <v>2024</v>
      </c>
      <c r="F9" s="115"/>
      <c r="G9" s="115"/>
      <c r="H9" s="115"/>
      <c r="I9" s="115"/>
      <c r="J9" s="115"/>
      <c r="K9" s="115"/>
      <c r="L9" s="115"/>
      <c r="M9" s="115"/>
      <c r="N9" s="115"/>
      <c r="O9" s="115"/>
      <c r="P9" s="115"/>
      <c r="Q9" s="115"/>
      <c r="R9" s="116">
        <f t="shared" si="1"/>
        <v>0</v>
      </c>
      <c r="S9" s="110">
        <f t="shared" si="2"/>
        <v>0</v>
      </c>
    </row>
    <row r="10" spans="1:19">
      <c r="B10" s="107" t="s">
        <v>133</v>
      </c>
      <c r="C10" s="70" t="str">
        <f t="shared" si="3"/>
        <v>L</v>
      </c>
      <c r="D10" s="80">
        <f t="shared" si="0"/>
        <v>2.5</v>
      </c>
      <c r="E10" s="100">
        <v>2024</v>
      </c>
      <c r="F10" s="114"/>
      <c r="G10" s="114"/>
      <c r="H10" s="114"/>
      <c r="I10" s="114"/>
      <c r="J10" s="114"/>
      <c r="K10" s="114"/>
      <c r="L10" s="114"/>
      <c r="M10" s="114"/>
      <c r="N10" s="114"/>
      <c r="O10" s="114"/>
      <c r="P10" s="114"/>
      <c r="Q10" s="114"/>
      <c r="R10" s="91">
        <f t="shared" si="1"/>
        <v>0</v>
      </c>
      <c r="S10" s="110">
        <f t="shared" si="2"/>
        <v>0</v>
      </c>
    </row>
    <row r="11" spans="1:19">
      <c r="B11" s="107" t="s">
        <v>158</v>
      </c>
      <c r="C11" s="70" t="str">
        <f t="shared" si="3"/>
        <v>L</v>
      </c>
      <c r="D11" s="80">
        <f>IFERROR(VLOOKUP(B11,$B$19:$E$29,2),"")</f>
        <v>2.62</v>
      </c>
      <c r="E11" s="100">
        <v>2024</v>
      </c>
      <c r="F11" s="114"/>
      <c r="G11" s="114"/>
      <c r="H11" s="114"/>
      <c r="I11" s="114"/>
      <c r="J11" s="114"/>
      <c r="K11" s="114"/>
      <c r="L11" s="114"/>
      <c r="M11" s="114"/>
      <c r="N11" s="114"/>
      <c r="O11" s="114"/>
      <c r="P11" s="114"/>
      <c r="Q11" s="114"/>
      <c r="R11" s="91">
        <f t="shared" si="1"/>
        <v>0</v>
      </c>
      <c r="S11" s="110">
        <f t="shared" si="2"/>
        <v>0</v>
      </c>
    </row>
    <row r="12" spans="1:19">
      <c r="E12" t="s">
        <v>284</v>
      </c>
      <c r="Q12" s="29" t="s">
        <v>185</v>
      </c>
      <c r="R12" s="92">
        <f>SUM(R4:R11)</f>
        <v>0</v>
      </c>
      <c r="S12" s="92">
        <f>SUM(S4:S11)</f>
        <v>0</v>
      </c>
    </row>
    <row r="13" spans="1:19">
      <c r="B13" s="93" t="s">
        <v>248</v>
      </c>
    </row>
    <row r="18" spans="2:6">
      <c r="B18" s="59" t="s">
        <v>158</v>
      </c>
      <c r="C18" s="59" t="s">
        <v>157</v>
      </c>
      <c r="D18" s="59" t="s">
        <v>156</v>
      </c>
      <c r="E18" s="59" t="s">
        <v>155</v>
      </c>
      <c r="F18" s="59"/>
    </row>
    <row r="19" spans="2:6">
      <c r="B19" s="59" t="s">
        <v>154</v>
      </c>
      <c r="C19" s="63">
        <v>2.75</v>
      </c>
      <c r="D19" s="60" t="s">
        <v>135</v>
      </c>
      <c r="E19" s="60" t="s">
        <v>134</v>
      </c>
      <c r="F19" s="59" t="s">
        <v>154</v>
      </c>
    </row>
    <row r="20" spans="2:6">
      <c r="B20" s="59" t="s">
        <v>153</v>
      </c>
      <c r="C20" s="63">
        <v>3.1</v>
      </c>
      <c r="D20" s="60" t="s">
        <v>135</v>
      </c>
      <c r="E20" s="60" t="s">
        <v>134</v>
      </c>
      <c r="F20" s="59" t="s">
        <v>153</v>
      </c>
    </row>
    <row r="21" spans="2:6">
      <c r="B21" s="59" t="s">
        <v>152</v>
      </c>
      <c r="C21" s="61">
        <v>2.79</v>
      </c>
      <c r="D21" s="60" t="s">
        <v>141</v>
      </c>
      <c r="E21" s="60" t="s">
        <v>140</v>
      </c>
      <c r="F21" s="59" t="s">
        <v>152</v>
      </c>
    </row>
    <row r="22" spans="2:6">
      <c r="B22" s="59" t="s">
        <v>151</v>
      </c>
      <c r="C22" s="61">
        <v>2.99</v>
      </c>
      <c r="D22" s="60" t="s">
        <v>141</v>
      </c>
      <c r="E22" s="60" t="s">
        <v>140</v>
      </c>
      <c r="F22" s="59" t="s">
        <v>151</v>
      </c>
    </row>
    <row r="23" spans="2:6">
      <c r="B23" s="59" t="s">
        <v>148</v>
      </c>
      <c r="C23" s="61">
        <v>6.53</v>
      </c>
      <c r="D23" s="60" t="s">
        <v>150</v>
      </c>
      <c r="E23" s="60" t="s">
        <v>149</v>
      </c>
      <c r="F23" s="59" t="s">
        <v>148</v>
      </c>
    </row>
    <row r="24" spans="2:6">
      <c r="B24" s="59" t="s">
        <v>145</v>
      </c>
      <c r="C24" s="61">
        <v>2.23</v>
      </c>
      <c r="D24" s="60" t="s">
        <v>147</v>
      </c>
      <c r="E24" s="60" t="s">
        <v>146</v>
      </c>
      <c r="F24" s="59" t="s">
        <v>145</v>
      </c>
    </row>
    <row r="25" spans="2:6">
      <c r="B25" s="59" t="s">
        <v>144</v>
      </c>
      <c r="C25" s="61">
        <v>2.29</v>
      </c>
      <c r="D25" s="60" t="s">
        <v>135</v>
      </c>
      <c r="E25" s="60" t="s">
        <v>134</v>
      </c>
      <c r="F25" s="59" t="s">
        <v>144</v>
      </c>
    </row>
    <row r="26" spans="2:6">
      <c r="B26" s="59" t="s">
        <v>142</v>
      </c>
      <c r="C26" s="61">
        <v>2.62</v>
      </c>
      <c r="D26" s="60" t="s">
        <v>135</v>
      </c>
      <c r="E26" s="60" t="s">
        <v>143</v>
      </c>
      <c r="F26" s="59" t="s">
        <v>142</v>
      </c>
    </row>
    <row r="27" spans="2:6">
      <c r="B27" s="59" t="s">
        <v>139</v>
      </c>
      <c r="C27" s="61">
        <v>2.33</v>
      </c>
      <c r="D27" s="60" t="s">
        <v>141</v>
      </c>
      <c r="E27" s="60" t="s">
        <v>140</v>
      </c>
      <c r="F27" s="59" t="s">
        <v>139</v>
      </c>
    </row>
    <row r="28" spans="2:6">
      <c r="B28" s="59" t="s">
        <v>136</v>
      </c>
      <c r="C28" s="62">
        <v>0.434</v>
      </c>
      <c r="D28" s="60" t="s">
        <v>138</v>
      </c>
      <c r="E28" s="60" t="s">
        <v>137</v>
      </c>
      <c r="F28" s="59" t="s">
        <v>136</v>
      </c>
    </row>
    <row r="29" spans="2:6">
      <c r="B29" s="59" t="s">
        <v>133</v>
      </c>
      <c r="C29" s="61">
        <v>2.5</v>
      </c>
      <c r="D29" s="60" t="s">
        <v>135</v>
      </c>
      <c r="E29" s="60" t="s">
        <v>134</v>
      </c>
      <c r="F29" s="59" t="s">
        <v>133</v>
      </c>
    </row>
  </sheetData>
  <sheetProtection algorithmName="SHA-512" hashValue="x5HBbFGchYQCCkA68/KmriwtbA4gxT4GLxNdG/mjx4TlpJaqg9OZPtcF9Hm2VXsPebs+s9LsU4xIjGWlOR9lLA==" saltValue="AGs1SWzfIcJgp2+aK98jCw==" spinCount="100000" sheet="1" objects="1" scenarios="1"/>
  <phoneticPr fontId="2"/>
  <dataValidations count="1">
    <dataValidation type="list" allowBlank="1" showInputMessage="1" showErrorMessage="1" sqref="B4:B11" xr:uid="{03D2E7FD-CDED-4062-83E9-B85A2C5354FD}">
      <formula1>$B$18:$B$29</formula1>
    </dataValidation>
  </dataValidations>
  <pageMargins left="0.70866141732283472" right="0.51181102362204722" top="0.74803149606299213" bottom="0.74803149606299213" header="0.31496062992125984" footer="0.31496062992125984"/>
  <pageSetup paperSize="9" scale="63"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申請者情報項目</vt:lpstr>
      <vt:lpstr>交付申請書</vt:lpstr>
      <vt:lpstr>別紙１</vt:lpstr>
      <vt:lpstr>別紙２</vt:lpstr>
      <vt:lpstr>別紙　CO2排出量集計表</vt:lpstr>
      <vt:lpstr>エネルギー使用量一覧</vt:lpstr>
      <vt:lpstr>エネルギー使用量一覧!Print_Area</vt:lpstr>
      <vt:lpstr>交付申請書!Print_Area</vt:lpstr>
      <vt:lpstr>'別紙　CO2排出量集計表'!Print_Area</vt:lpstr>
      <vt:lpstr>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2024-06-18T07:13:43Z</cp:lastPrinted>
  <dcterms:created xsi:type="dcterms:W3CDTF">2021-04-16T06:38:50Z</dcterms:created>
  <dcterms:modified xsi:type="dcterms:W3CDTF">2025-06-11T06:23:49Z</dcterms:modified>
</cp:coreProperties>
</file>