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file-sv\共有\R6補正\公募要領\様式_申請書類\R6補正_クーリングシェルター_様式\"/>
    </mc:Choice>
  </mc:AlternateContent>
  <xr:revisionPtr revIDLastSave="0" documentId="8_{E9C94562-2D7E-41C8-B053-4C4933EBC04B}" xr6:coauthVersionLast="47" xr6:coauthVersionMax="47" xr10:uidLastSave="{00000000-0000-0000-0000-000000000000}"/>
  <bookViews>
    <workbookView xWindow="780" yWindow="645" windowWidth="25905" windowHeight="14835" tabRatio="928" xr2:uid="{00000000-000D-0000-FFFF-FFFF00000000}"/>
  </bookViews>
  <sheets>
    <sheet name="申請者情報項目" sheetId="2" r:id="rId1"/>
    <sheet name="交付申請書" sheetId="22" r:id="rId2"/>
    <sheet name="別紙１" sheetId="3" r:id="rId3"/>
    <sheet name="別紙２" sheetId="4" r:id="rId4"/>
    <sheet name="別紙　CO2排出量集計表" sheetId="24" r:id="rId5"/>
    <sheet name="エネルギー使用量一覧" sheetId="25" r:id="rId6"/>
  </sheets>
  <definedNames>
    <definedName name="_xlnm._FilterDatabase" localSheetId="4" hidden="1">'別紙　CO2排出量集計表'!$B$54:$F$54</definedName>
    <definedName name="_xlnm.Print_Area" localSheetId="5">エネルギー使用量一覧!$A$1:$S$16</definedName>
    <definedName name="_xlnm.Print_Area" localSheetId="1">交付申請書!$A$1:$J$35</definedName>
    <definedName name="_xlnm.Print_Area" localSheetId="4">'別紙　CO2排出量集計表'!$B$1:$R$48</definedName>
    <definedName name="_xlnm.Print_Area" localSheetId="2">別紙１!$A$1:$AA$96</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1" i="4" l="1"/>
  <c r="D6" i="25"/>
  <c r="D7" i="25"/>
  <c r="D8" i="25"/>
  <c r="D9" i="25"/>
  <c r="D10" i="25"/>
  <c r="D11" i="25" l="1"/>
  <c r="J45" i="24"/>
  <c r="J46" i="24"/>
  <c r="J44" i="24"/>
  <c r="Q40" i="24"/>
  <c r="Q39" i="24"/>
  <c r="Q38" i="24"/>
  <c r="Q37" i="24"/>
  <c r="Q36" i="24"/>
  <c r="Q35" i="24"/>
  <c r="Q34" i="24"/>
  <c r="Q33" i="24"/>
  <c r="Q32" i="24"/>
  <c r="Q31" i="24"/>
  <c r="Q30" i="24"/>
  <c r="Q15" i="24"/>
  <c r="Q16" i="24"/>
  <c r="Q17" i="24"/>
  <c r="Q18" i="24"/>
  <c r="Q19" i="24"/>
  <c r="Q20" i="24"/>
  <c r="Q21" i="24"/>
  <c r="Q22" i="24"/>
  <c r="Q23" i="24"/>
  <c r="Q24" i="24"/>
  <c r="Q14" i="24"/>
  <c r="L24" i="24" l="1"/>
  <c r="N24" i="24" s="1"/>
  <c r="K24" i="24"/>
  <c r="G24" i="24"/>
  <c r="F24" i="24"/>
  <c r="L23" i="24"/>
  <c r="N23" i="24" s="1"/>
  <c r="K23" i="24"/>
  <c r="G23" i="24"/>
  <c r="F23" i="24"/>
  <c r="L22" i="24"/>
  <c r="N22" i="24" s="1"/>
  <c r="K22" i="24"/>
  <c r="G22" i="24"/>
  <c r="M22" i="24" s="1"/>
  <c r="O22" i="24" s="1"/>
  <c r="R22" i="24" s="1"/>
  <c r="F22" i="24"/>
  <c r="L21" i="24"/>
  <c r="N21" i="24" s="1"/>
  <c r="K21" i="24"/>
  <c r="G21" i="24"/>
  <c r="F21" i="24"/>
  <c r="L20" i="24"/>
  <c r="N20" i="24" s="1"/>
  <c r="K20" i="24"/>
  <c r="G20" i="24"/>
  <c r="M20" i="24" s="1"/>
  <c r="F20" i="24"/>
  <c r="L19" i="24"/>
  <c r="N19" i="24" s="1"/>
  <c r="K19" i="24"/>
  <c r="G19" i="24"/>
  <c r="M19" i="24" s="1"/>
  <c r="F19" i="24"/>
  <c r="L18" i="24"/>
  <c r="N18" i="24" s="1"/>
  <c r="K18" i="24"/>
  <c r="G18" i="24"/>
  <c r="M18" i="24" s="1"/>
  <c r="F18" i="24"/>
  <c r="L17" i="24"/>
  <c r="N17" i="24" s="1"/>
  <c r="K17" i="24"/>
  <c r="G17" i="24"/>
  <c r="F17" i="24"/>
  <c r="L16" i="24"/>
  <c r="N16" i="24" s="1"/>
  <c r="K16" i="24"/>
  <c r="G16" i="24"/>
  <c r="F16" i="24"/>
  <c r="L15" i="24"/>
  <c r="N15" i="24" s="1"/>
  <c r="K15" i="24"/>
  <c r="G15" i="24"/>
  <c r="M15" i="24" s="1"/>
  <c r="F15" i="24"/>
  <c r="L14" i="24"/>
  <c r="N14" i="24" s="1"/>
  <c r="K14" i="24"/>
  <c r="G14" i="24"/>
  <c r="M14" i="24" s="1"/>
  <c r="F14" i="24"/>
  <c r="K31" i="24"/>
  <c r="K32" i="24"/>
  <c r="K33" i="24"/>
  <c r="K34" i="24"/>
  <c r="K35" i="24"/>
  <c r="K36" i="24"/>
  <c r="K37" i="24"/>
  <c r="K38" i="24"/>
  <c r="K39" i="24"/>
  <c r="K40" i="24"/>
  <c r="F31" i="24"/>
  <c r="F32" i="24"/>
  <c r="F33" i="24"/>
  <c r="F34" i="24"/>
  <c r="F35" i="24"/>
  <c r="F36" i="24"/>
  <c r="F37" i="24"/>
  <c r="F38" i="24"/>
  <c r="F39" i="24"/>
  <c r="F40" i="24"/>
  <c r="K30" i="24"/>
  <c r="F30" i="24"/>
  <c r="G30" i="24"/>
  <c r="AA37" i="4"/>
  <c r="AA36" i="4"/>
  <c r="AA35" i="4"/>
  <c r="AA34" i="4"/>
  <c r="AA33" i="4"/>
  <c r="AA32" i="4"/>
  <c r="M17" i="24" l="1"/>
  <c r="O17" i="24" s="1"/>
  <c r="R17" i="24" s="1"/>
  <c r="M23" i="24"/>
  <c r="O23" i="24" s="1"/>
  <c r="R23" i="24" s="1"/>
  <c r="M24" i="24"/>
  <c r="O24" i="24" s="1"/>
  <c r="R24" i="24" s="1"/>
  <c r="M16" i="24"/>
  <c r="O16" i="24" s="1"/>
  <c r="R16" i="24" s="1"/>
  <c r="M21" i="24"/>
  <c r="O21" i="24" s="1"/>
  <c r="R21" i="24" s="1"/>
  <c r="O14" i="24"/>
  <c r="R14" i="24" s="1"/>
  <c r="O19" i="24"/>
  <c r="R19" i="24" s="1"/>
  <c r="O20" i="24"/>
  <c r="R20" i="24" s="1"/>
  <c r="O15" i="24"/>
  <c r="R15" i="24" s="1"/>
  <c r="O18" i="24"/>
  <c r="R18" i="24" s="1"/>
  <c r="R5" i="25"/>
  <c r="C5" i="25"/>
  <c r="R25" i="24" l="1"/>
  <c r="H4" i="24" s="1"/>
  <c r="O25" i="24"/>
  <c r="F4" i="24" s="1"/>
  <c r="S5" i="25"/>
  <c r="L31" i="24"/>
  <c r="N31" i="24" s="1"/>
  <c r="L32" i="24"/>
  <c r="N32" i="24" s="1"/>
  <c r="L33" i="24"/>
  <c r="N33" i="24" s="1"/>
  <c r="L34" i="24"/>
  <c r="N34" i="24" s="1"/>
  <c r="L35" i="24"/>
  <c r="N35" i="24" s="1"/>
  <c r="L36" i="24"/>
  <c r="N36" i="24" s="1"/>
  <c r="L37" i="24"/>
  <c r="N37" i="24" s="1"/>
  <c r="L38" i="24"/>
  <c r="N38" i="24" s="1"/>
  <c r="L39" i="24"/>
  <c r="N39" i="24" s="1"/>
  <c r="L40" i="24"/>
  <c r="N40" i="24" s="1"/>
  <c r="L30" i="24"/>
  <c r="N30" i="24" s="1"/>
  <c r="G31" i="24"/>
  <c r="G32" i="24"/>
  <c r="M32" i="24" s="1"/>
  <c r="G33" i="24"/>
  <c r="M33" i="24" s="1"/>
  <c r="G34" i="24"/>
  <c r="M34" i="24" s="1"/>
  <c r="G35" i="24"/>
  <c r="M35" i="24" s="1"/>
  <c r="G36" i="24"/>
  <c r="M36" i="24" s="1"/>
  <c r="G37" i="24"/>
  <c r="M37" i="24" s="1"/>
  <c r="G38" i="24"/>
  <c r="M38" i="24" s="1"/>
  <c r="G39" i="24"/>
  <c r="M39" i="24" s="1"/>
  <c r="G40" i="24"/>
  <c r="M40" i="24" s="1"/>
  <c r="M30" i="24"/>
  <c r="F7" i="22"/>
  <c r="D28" i="22"/>
  <c r="H45" i="24"/>
  <c r="H46" i="24"/>
  <c r="H44" i="24"/>
  <c r="R6" i="25"/>
  <c r="R7" i="25"/>
  <c r="R8" i="25"/>
  <c r="R9" i="25"/>
  <c r="R10" i="25"/>
  <c r="R11" i="25"/>
  <c r="R4" i="25"/>
  <c r="C7" i="25"/>
  <c r="C8" i="25"/>
  <c r="C9" i="25"/>
  <c r="C10" i="25"/>
  <c r="C11" i="25"/>
  <c r="C6" i="25"/>
  <c r="C4" i="25"/>
  <c r="N1" i="24"/>
  <c r="P66" i="3"/>
  <c r="K66" i="3"/>
  <c r="M31" i="24"/>
  <c r="S10" i="25" l="1"/>
  <c r="S11" i="25"/>
  <c r="S9" i="25"/>
  <c r="S4" i="25"/>
  <c r="S6" i="25"/>
  <c r="S8" i="25"/>
  <c r="S7" i="25"/>
  <c r="O33" i="24"/>
  <c r="R33" i="24" s="1"/>
  <c r="K45" i="24"/>
  <c r="H47" i="24"/>
  <c r="F6" i="24" s="1"/>
  <c r="K65" i="3" s="1"/>
  <c r="K44" i="24"/>
  <c r="O40" i="24"/>
  <c r="R40" i="24" s="1"/>
  <c r="R12" i="25"/>
  <c r="K46" i="24"/>
  <c r="O31" i="24"/>
  <c r="R31" i="24" s="1"/>
  <c r="O32" i="24"/>
  <c r="R32" i="24" s="1"/>
  <c r="O39" i="24"/>
  <c r="R39" i="24" s="1"/>
  <c r="O35" i="24"/>
  <c r="R35" i="24" s="1"/>
  <c r="O36" i="24"/>
  <c r="R36" i="24" s="1"/>
  <c r="O34" i="24"/>
  <c r="R34" i="24" s="1"/>
  <c r="O30" i="24"/>
  <c r="R30" i="24" s="1"/>
  <c r="O38" i="24"/>
  <c r="R38" i="24" s="1"/>
  <c r="O37" i="24"/>
  <c r="R37" i="24" s="1"/>
  <c r="K63" i="3"/>
  <c r="P63" i="3"/>
  <c r="S12" i="25" l="1"/>
  <c r="K47" i="24"/>
  <c r="H6" i="24" s="1"/>
  <c r="P65" i="3" s="1"/>
  <c r="R41" i="24"/>
  <c r="H5" i="24" s="1"/>
  <c r="O41" i="24"/>
  <c r="F5" i="24" s="1"/>
  <c r="K64" i="3" s="1"/>
  <c r="J82" i="3"/>
  <c r="K28" i="4"/>
  <c r="Z6" i="4" s="1"/>
  <c r="L10" i="4" s="1"/>
  <c r="H35" i="22"/>
  <c r="F35" i="22"/>
  <c r="I34" i="22"/>
  <c r="H34" i="22"/>
  <c r="F34" i="22"/>
  <c r="I33" i="22"/>
  <c r="H33" i="22"/>
  <c r="F33" i="22"/>
  <c r="I3" i="22"/>
  <c r="F9" i="22"/>
  <c r="F8" i="22"/>
  <c r="S3" i="4"/>
  <c r="P64" i="3" l="1"/>
  <c r="F8" i="24"/>
  <c r="K67" i="3" s="1"/>
  <c r="N19" i="3"/>
  <c r="J19" i="3"/>
  <c r="F19" i="3"/>
  <c r="T18" i="3"/>
  <c r="U17" i="3"/>
  <c r="O17" i="3"/>
  <c r="J17" i="3"/>
  <c r="F17" i="3"/>
  <c r="N14" i="3"/>
  <c r="J14" i="3"/>
  <c r="F14" i="3"/>
  <c r="T13" i="3"/>
  <c r="U12" i="3"/>
  <c r="O12" i="3"/>
  <c r="J12" i="3"/>
  <c r="F12" i="3"/>
  <c r="N9" i="3"/>
  <c r="J9" i="3"/>
  <c r="F9" i="3"/>
  <c r="T8" i="3"/>
  <c r="U7" i="3"/>
  <c r="O7" i="3"/>
  <c r="J7" i="3"/>
  <c r="F7" i="3"/>
  <c r="F4" i="3"/>
  <c r="H8" i="24" l="1"/>
  <c r="P67" i="3" s="1"/>
  <c r="W37" i="4"/>
  <c r="W36" i="4"/>
  <c r="W35" i="4"/>
  <c r="W34" i="4"/>
  <c r="W33" i="4"/>
  <c r="W32" i="4"/>
  <c r="W31" i="4"/>
  <c r="S6" i="4"/>
  <c r="S10" i="4" l="1"/>
  <c r="Z10" i="4" s="1"/>
  <c r="D21"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pc</author>
  </authors>
  <commentList>
    <comment ref="I1" authorId="0" shapeId="0" xr:uid="{9E99DFC8-5FBC-412D-8B64-492D239E9B99}">
      <text>
        <r>
          <rPr>
            <b/>
            <sz val="9"/>
            <color indexed="81"/>
            <rFont val="MS P ゴシック"/>
            <family val="3"/>
            <charset val="128"/>
          </rPr>
          <t>申請後、識別番号が決まりましたら追記してください。</t>
        </r>
      </text>
    </comment>
    <comment ref="I2" authorId="1" shapeId="0" xr:uid="{A99E496D-10E3-4753-AE0D-5FDE240E297A}">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一般社団法人静岡県環境資源協会井上</author>
    <author>sunsh</author>
    <author>takao inoue</author>
  </authors>
  <commentList>
    <comment ref="J20" authorId="0" shapeId="0" xr:uid="{E16BE5E8-37F6-44E6-A524-44A1B28DEC8C}">
      <text>
        <r>
          <rPr>
            <b/>
            <sz val="9"/>
            <color indexed="81"/>
            <rFont val="MS P ゴシック"/>
            <family val="3"/>
            <charset val="128"/>
          </rPr>
          <t>本事業で導入する施設の名称及び住所を記入してください。</t>
        </r>
      </text>
    </comment>
    <comment ref="X34" authorId="1" shapeId="0" xr:uid="{B25A146B-8317-432E-A792-69FDBEC555E8}">
      <text>
        <r>
          <rPr>
            <b/>
            <sz val="9"/>
            <color indexed="81"/>
            <rFont val="MS P ゴシック"/>
            <family val="3"/>
            <charset val="128"/>
          </rPr>
          <t>設定している場合は内容がわかる資料を添付してください。</t>
        </r>
      </text>
    </comment>
    <comment ref="J39" authorId="2" shapeId="0" xr:uid="{D203B374-368A-443A-82AC-8CC1E390E1A4}">
      <text>
        <r>
          <rPr>
            <b/>
            <sz val="9"/>
            <color indexed="81"/>
            <rFont val="MS P ゴシック"/>
            <family val="3"/>
            <charset val="128"/>
          </rPr>
          <t>原則、民間事業者の場合は、指定に関する協定書を事業終了までに添付してください</t>
        </r>
        <r>
          <rPr>
            <sz val="9"/>
            <color indexed="81"/>
            <rFont val="MS P ゴシック"/>
            <family val="3"/>
            <charset val="128"/>
          </rPr>
          <t xml:space="preserve">
指定が要件であることを強調</t>
        </r>
      </text>
    </comment>
    <comment ref="J40" authorId="2" shapeId="0" xr:uid="{93C742A3-AE56-4EC3-8329-4EDCAA3A697C}">
      <text>
        <r>
          <rPr>
            <b/>
            <sz val="9"/>
            <color indexed="81"/>
            <rFont val="MS P ゴシック"/>
            <family val="3"/>
            <charset val="128"/>
          </rPr>
          <t>申請時に指定されていない場合、自治体の場合は指定に関する担当部局との議事録を添付してください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takao inoue</author>
  </authors>
  <commentList>
    <comment ref="E6" authorId="0" shapeId="0" xr:uid="{00000000-0006-0000-0300-000001000000}">
      <text>
        <r>
          <rPr>
            <b/>
            <sz val="9"/>
            <color indexed="81"/>
            <rFont val="MS P ゴシック"/>
            <family val="3"/>
            <charset val="128"/>
          </rPr>
          <t>補助対象外を含めた本事業の総事業費を記載してください。
総事業費に補助対象外が無い場合は(4)補助対象経費支出予定額と同額を記入してください。</t>
        </r>
      </text>
    </comment>
    <comment ref="Z10" authorId="0" shapeId="0" xr:uid="{2E37D5F5-6674-40B8-9A18-3AF2FE9CAAB3}">
      <text>
        <r>
          <rPr>
            <b/>
            <sz val="9"/>
            <color indexed="81"/>
            <rFont val="MS P ゴシック"/>
            <family val="3"/>
            <charset val="128"/>
          </rPr>
          <t>千円未満切り捨て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一般社団法人静岡県環境資源協会井上</author>
    <author>takao inoue</author>
    <author>user</author>
  </authors>
  <commentList>
    <comment ref="H5" authorId="0" shapeId="0" xr:uid="{D7956DAD-F351-4A3B-BAFA-1B728C7F74A3}">
      <text>
        <r>
          <rPr>
            <b/>
            <sz val="9"/>
            <color indexed="81"/>
            <rFont val="MS P ゴシック"/>
            <family val="3"/>
            <charset val="128"/>
          </rPr>
          <t>原則として、既存改修及び太陽光発電によるCO2削減の努力を優先的に実施していただきます。</t>
        </r>
        <r>
          <rPr>
            <sz val="9"/>
            <color indexed="81"/>
            <rFont val="MS P ゴシック"/>
            <family val="3"/>
            <charset val="128"/>
          </rPr>
          <t xml:space="preserve">
</t>
        </r>
      </text>
    </comment>
    <comment ref="H7" authorId="1" shapeId="0" xr:uid="{D4AEB8BE-5AA2-4869-8037-62D4D0522189}">
      <text>
        <r>
          <rPr>
            <b/>
            <sz val="9"/>
            <color indexed="81"/>
            <rFont val="MS P ゴシック"/>
            <family val="3"/>
            <charset val="128"/>
          </rPr>
          <t>総CO2量がﾏｲﾅｽの場合、事業完了時まで不足分を対応をいただきます。</t>
        </r>
      </text>
    </comment>
    <comment ref="H11" authorId="2" shapeId="0" xr:uid="{A83EF82A-732B-46E9-8258-F3D2EBD47E70}">
      <text>
        <r>
          <rPr>
            <b/>
            <sz val="9"/>
            <color indexed="81"/>
            <rFont val="MS P ゴシック"/>
            <family val="3"/>
            <charset val="128"/>
          </rPr>
          <t>新設の場合は、改修後のみデータを入力してください:</t>
        </r>
        <r>
          <rPr>
            <sz val="9"/>
            <color indexed="81"/>
            <rFont val="MS P ゴシック"/>
            <family val="3"/>
            <charset val="128"/>
          </rPr>
          <t xml:space="preserve">
</t>
        </r>
      </text>
    </comment>
    <comment ref="M11" authorId="0" shapeId="0" xr:uid="{17912538-BEF5-4C44-8934-55577095F76F}">
      <text>
        <r>
          <rPr>
            <b/>
            <sz val="9"/>
            <color indexed="81"/>
            <rFont val="MS P ゴシック"/>
            <family val="3"/>
            <charset val="128"/>
          </rPr>
          <t>ハード対策事業計算ファイルと整合させてください</t>
        </r>
      </text>
    </comment>
    <comment ref="Q11" authorId="1" shapeId="0" xr:uid="{212D0FAD-2585-4504-96AB-999B7C849AF0}">
      <text>
        <r>
          <rPr>
            <b/>
            <sz val="9"/>
            <color indexed="81"/>
            <rFont val="MS P ゴシック"/>
            <family val="3"/>
            <charset val="128"/>
          </rPr>
          <t xml:space="preserve">設備の更新による二酸化炭素削減効果は新規設備の耐用年数までになります。
</t>
        </r>
      </text>
    </comment>
    <comment ref="M27" authorId="0" shapeId="0" xr:uid="{E902B27C-0541-4B38-870E-C06D609896CF}">
      <text>
        <r>
          <rPr>
            <b/>
            <sz val="9"/>
            <color indexed="81"/>
            <rFont val="MS P ゴシック"/>
            <family val="3"/>
            <charset val="128"/>
          </rPr>
          <t>ハード対策事業計算ファイルと整合させてください</t>
        </r>
      </text>
    </comment>
    <comment ref="Q27" authorId="1" shapeId="0" xr:uid="{A823BE2E-A8F4-4D4B-B8B4-DB71FD9DE6AC}">
      <text>
        <r>
          <rPr>
            <b/>
            <sz val="9"/>
            <color indexed="81"/>
            <rFont val="MS P ゴシック"/>
            <family val="3"/>
            <charset val="128"/>
          </rPr>
          <t xml:space="preserve">設備の更新による二酸化炭素削減効果は新規設備の耐用年数までになります。
</t>
        </r>
      </text>
    </comment>
    <comment ref="J43" authorId="0" shapeId="0" xr:uid="{E9629555-90D2-4A29-89CC-9208846E350A}">
      <text>
        <r>
          <rPr>
            <b/>
            <sz val="9"/>
            <color indexed="81"/>
            <rFont val="MS P ゴシック"/>
            <family val="3"/>
            <charset val="128"/>
          </rPr>
          <t>設備の更新による二酸化炭素削減効果は新規設備の耐用年数までになります。</t>
        </r>
      </text>
    </comment>
  </commentList>
</comments>
</file>

<file path=xl/sharedStrings.xml><?xml version="1.0" encoding="utf-8"?>
<sst xmlns="http://schemas.openxmlformats.org/spreadsheetml/2006/main" count="469" uniqueCount="290">
  <si>
    <t>事業名</t>
    <rPh sb="0" eb="2">
      <t>ジギョウ</t>
    </rPh>
    <rPh sb="2" eb="3">
      <t>メイ</t>
    </rPh>
    <phoneticPr fontId="4"/>
  </si>
  <si>
    <t>事業実施の団体名</t>
    <rPh sb="0" eb="2">
      <t>ジギョウ</t>
    </rPh>
    <rPh sb="2" eb="4">
      <t>ジッシ</t>
    </rPh>
    <rPh sb="5" eb="7">
      <t>ダンタイ</t>
    </rPh>
    <rPh sb="7" eb="8">
      <t>メイ</t>
    </rPh>
    <phoneticPr fontId="4"/>
  </si>
  <si>
    <t>代表事業者</t>
    <rPh sb="0" eb="2">
      <t>ダイヒョウ</t>
    </rPh>
    <rPh sb="2" eb="5">
      <t>ジギョウシャ</t>
    </rPh>
    <phoneticPr fontId="4"/>
  </si>
  <si>
    <t>氏名</t>
    <rPh sb="0" eb="2">
      <t>シメイ</t>
    </rPh>
    <phoneticPr fontId="4"/>
  </si>
  <si>
    <t>所在地</t>
    <rPh sb="0" eb="3">
      <t>ショザイチ</t>
    </rPh>
    <phoneticPr fontId="4"/>
  </si>
  <si>
    <t>電話番号</t>
    <rPh sb="0" eb="2">
      <t>デンワ</t>
    </rPh>
    <rPh sb="2" eb="4">
      <t>バンゴウ</t>
    </rPh>
    <phoneticPr fontId="4"/>
  </si>
  <si>
    <t>FAX番号</t>
    <rPh sb="3" eb="5">
      <t>バンゴウ</t>
    </rPh>
    <phoneticPr fontId="4"/>
  </si>
  <si>
    <t>E-mailアドレス</t>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</si>
  <si>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</si>
  <si>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</si>
  <si>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</si>
  <si>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</si>
  <si>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別紙１</t>
    <rPh sb="0" eb="2">
      <t>ベッシ</t>
    </rPh>
    <phoneticPr fontId="4"/>
  </si>
  <si>
    <t>氏名（責任者）</t>
    <rPh sb="0" eb="2">
      <t>シメイ</t>
    </rPh>
    <rPh sb="3" eb="6">
      <t>セキニンシャ</t>
    </rPh>
    <phoneticPr fontId="4"/>
  </si>
  <si>
    <t>部著名</t>
    <rPh sb="0" eb="3">
      <t>ブチョメイ</t>
    </rPh>
    <phoneticPr fontId="2"/>
  </si>
  <si>
    <t>〒</t>
    <phoneticPr fontId="2"/>
  </si>
  <si>
    <t>事業実施の責任者</t>
    <rPh sb="0" eb="2">
      <t>ジギョウ</t>
    </rPh>
    <rPh sb="2" eb="4">
      <t>ジッシ</t>
    </rPh>
    <rPh sb="5" eb="8">
      <t>セキニンシャ</t>
    </rPh>
    <phoneticPr fontId="4"/>
  </si>
  <si>
    <t>氏名（担当者）</t>
    <rPh sb="0" eb="2">
      <t>シメイ</t>
    </rPh>
    <rPh sb="3" eb="6">
      <t>タントウシャ</t>
    </rPh>
    <phoneticPr fontId="4"/>
  </si>
  <si>
    <t>経理の担当者</t>
    <rPh sb="0" eb="2">
      <t>ケイリ</t>
    </rPh>
    <rPh sb="3" eb="6">
      <t>タントウシャ</t>
    </rPh>
    <phoneticPr fontId="4"/>
  </si>
  <si>
    <t>氏名(経理担当者)</t>
    <rPh sb="0" eb="2">
      <t>シメイ</t>
    </rPh>
    <rPh sb="3" eb="5">
      <t>ケイリ</t>
    </rPh>
    <rPh sb="5" eb="8">
      <t>タントウシャ</t>
    </rPh>
    <phoneticPr fontId="4"/>
  </si>
  <si>
    <t>所在地/E-mailアドレス</t>
    <rPh sb="0" eb="3">
      <t>ショザイチ</t>
    </rPh>
    <phoneticPr fontId="4"/>
  </si>
  <si>
    <t>電話/FAX番号</t>
    <rPh sb="0" eb="2">
      <t>デンワ</t>
    </rPh>
    <rPh sb="6" eb="8">
      <t>バンゴウ</t>
    </rPh>
    <phoneticPr fontId="4"/>
  </si>
  <si>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</si>
  <si>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</si>
  <si>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</si>
  <si>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</si>
  <si>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</si>
  <si>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(1)-(2)</t>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</si>
  <si>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</si>
  <si>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</si>
  <si>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</si>
  <si>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</si>
  <si>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</si>
  <si>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</si>
  <si>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</si>
  <si>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</si>
  <si>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</si>
  <si>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</si>
  <si>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</si>
  <si>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</si>
  <si>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</si>
  <si>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</si>
  <si>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</si>
  <si>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</si>
  <si>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</si>
  <si>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</si>
  <si>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</si>
  <si>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購入予定時期</t>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</si>
  <si>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</si>
  <si>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</si>
  <si>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別紙２</t>
    <rPh sb="0" eb="2">
      <t>ベッシ</t>
    </rPh>
    <phoneticPr fontId="4"/>
  </si>
  <si>
    <t>事業者名</t>
  </si>
  <si>
    <t>所在地（郵便番号）</t>
    <rPh sb="0" eb="3">
      <t>ショザイチ</t>
    </rPh>
    <rPh sb="4" eb="6">
      <t>ユウビン</t>
    </rPh>
    <rPh sb="6" eb="8">
      <t>バンゴウ</t>
    </rPh>
    <phoneticPr fontId="4"/>
  </si>
  <si>
    <t>所在地（住所）</t>
    <rPh sb="0" eb="3">
      <t>ショザイチ</t>
    </rPh>
    <rPh sb="4" eb="6">
      <t>ジュウショ</t>
    </rPh>
    <phoneticPr fontId="4"/>
  </si>
  <si>
    <t>代表者の職・氏名</t>
    <rPh sb="0" eb="3">
      <t>ダイヒョウシャ</t>
    </rPh>
    <rPh sb="4" eb="5">
      <t>ショク</t>
    </rPh>
    <rPh sb="6" eb="8">
      <t>シメイ</t>
    </rPh>
    <phoneticPr fontId="2"/>
  </si>
  <si>
    <t>経理担当者</t>
    <phoneticPr fontId="2"/>
  </si>
  <si>
    <t>事業者住所</t>
    <rPh sb="0" eb="3">
      <t>ジギョウシャ</t>
    </rPh>
    <rPh sb="3" eb="5">
      <t>ジュウショ</t>
    </rPh>
    <phoneticPr fontId="2"/>
  </si>
  <si>
    <t>申請年月日</t>
    <rPh sb="0" eb="2">
      <t>シンセイ</t>
    </rPh>
    <rPh sb="2" eb="5">
      <t>ネンガッピ</t>
    </rPh>
    <phoneticPr fontId="2"/>
  </si>
  <si>
    <t>事業完了予定年月日</t>
    <rPh sb="0" eb="2">
      <t>ジギョウ</t>
    </rPh>
    <rPh sb="2" eb="4">
      <t>カンリョウ</t>
    </rPh>
    <rPh sb="4" eb="6">
      <t>ヨテイ</t>
    </rPh>
    <rPh sb="6" eb="9">
      <t>ネンガッピ</t>
    </rPh>
    <phoneticPr fontId="2"/>
  </si>
  <si>
    <t>西暦で記入</t>
    <rPh sb="0" eb="2">
      <t>セイレキ</t>
    </rPh>
    <rPh sb="3" eb="5">
      <t>キニュウ</t>
    </rPh>
    <phoneticPr fontId="2"/>
  </si>
  <si>
    <t>入力項目</t>
    <rPh sb="0" eb="2">
      <t>ニュウリョク</t>
    </rPh>
    <rPh sb="2" eb="4">
      <t>コウモク</t>
    </rPh>
    <phoneticPr fontId="2"/>
  </si>
  <si>
    <t>備考</t>
    <rPh sb="0" eb="2">
      <t>ビコウ</t>
    </rPh>
    <phoneticPr fontId="2"/>
  </si>
  <si>
    <t>申請者情報項目</t>
    <rPh sb="0" eb="3">
      <t>シンセイシャ</t>
    </rPh>
    <rPh sb="3" eb="5">
      <t>ジョウホウ</t>
    </rPh>
    <rPh sb="5" eb="7">
      <t>コウモク</t>
    </rPh>
    <phoneticPr fontId="2"/>
  </si>
  <si>
    <t>連絡担当者</t>
    <rPh sb="0" eb="2">
      <t>レンラク</t>
    </rPh>
    <phoneticPr fontId="2"/>
  </si>
  <si>
    <t>事業実施責任者</t>
    <rPh sb="0" eb="2">
      <t>ジギョウ</t>
    </rPh>
    <rPh sb="2" eb="4">
      <t>ジッシ</t>
    </rPh>
    <phoneticPr fontId="2"/>
  </si>
  <si>
    <t>様式第１（第５条関係）</t>
    <phoneticPr fontId="2"/>
  </si>
  <si>
    <t>一般社団法人静岡県環境資源協会</t>
    <phoneticPr fontId="2"/>
  </si>
  <si>
    <t>個人事業主の場合は屋号又は個人名</t>
    <rPh sb="0" eb="2">
      <t>コジン</t>
    </rPh>
    <rPh sb="2" eb="5">
      <t>ジギョウヌシ</t>
    </rPh>
    <rPh sb="6" eb="8">
      <t>バアイ</t>
    </rPh>
    <rPh sb="9" eb="11">
      <t>ヤゴウ</t>
    </rPh>
    <rPh sb="11" eb="12">
      <t>マタ</t>
    </rPh>
    <rPh sb="13" eb="16">
      <t>コジンメイ</t>
    </rPh>
    <phoneticPr fontId="2"/>
  </si>
  <si>
    <t>住所</t>
    <rPh sb="0" eb="2">
      <t>ジュウショ</t>
    </rPh>
    <phoneticPr fontId="2"/>
  </si>
  <si>
    <t>氏名又は名称</t>
    <rPh sb="0" eb="2">
      <t>シメイ</t>
    </rPh>
    <rPh sb="2" eb="3">
      <t>マタ</t>
    </rPh>
    <rPh sb="4" eb="6">
      <t>メイショウ</t>
    </rPh>
    <phoneticPr fontId="2"/>
  </si>
  <si>
    <t>申請者</t>
    <rPh sb="0" eb="3">
      <t>シンセイシャ</t>
    </rPh>
    <phoneticPr fontId="2"/>
  </si>
  <si>
    <t>記</t>
    <rPh sb="0" eb="1">
      <t>キ</t>
    </rPh>
    <phoneticPr fontId="2"/>
  </si>
  <si>
    <t>１　補助事業名</t>
  </si>
  <si>
    <t>２　補助事業の目的及び内容</t>
    <phoneticPr fontId="2"/>
  </si>
  <si>
    <t>別紙１　実施計画書のとおり</t>
    <phoneticPr fontId="2"/>
  </si>
  <si>
    <t>３　補助金交付申請額</t>
    <phoneticPr fontId="2"/>
  </si>
  <si>
    <t>円</t>
  </si>
  <si>
    <t>４　補助事業に要する経費</t>
    <phoneticPr fontId="2"/>
  </si>
  <si>
    <t>別紙２　経費内訳のとおり</t>
    <phoneticPr fontId="2"/>
  </si>
  <si>
    <t>交付決定の日　～</t>
    <phoneticPr fontId="2"/>
  </si>
  <si>
    <t>６　その他参考資料</t>
    <phoneticPr fontId="2"/>
  </si>
  <si>
    <t>７　本件責任者及び担当者の氏名、連絡先等</t>
    <phoneticPr fontId="2"/>
  </si>
  <si>
    <t>（１）責任者の所属部署・職名・氏名</t>
    <phoneticPr fontId="2"/>
  </si>
  <si>
    <t>（２）担当者の所属部署・職名・氏名</t>
    <phoneticPr fontId="2"/>
  </si>
  <si>
    <t>（３）連絡先（電話番号・Eメールアドレス）</t>
    <phoneticPr fontId="2"/>
  </si>
  <si>
    <t>課長</t>
    <rPh sb="0" eb="2">
      <t>カチョウ</t>
    </rPh>
    <phoneticPr fontId="2"/>
  </si>
  <si>
    <t>054-252-9023</t>
    <phoneticPr fontId="2"/>
  </si>
  <si>
    <t>kankyou@siz-kankyou.or.jp</t>
    <phoneticPr fontId="2"/>
  </si>
  <si>
    <t>※全てのシートについて、色のついたセルのみご記入ください。</t>
    <rPh sb="1" eb="2">
      <t>スベ</t>
    </rPh>
    <rPh sb="12" eb="13">
      <t>イロ</t>
    </rPh>
    <rPh sb="22" eb="24">
      <t>キニュウ</t>
    </rPh>
    <phoneticPr fontId="2"/>
  </si>
  <si>
    <t>静岡県静岡市●●●</t>
    <rPh sb="0" eb="3">
      <t>シズオカケン</t>
    </rPh>
    <rPh sb="3" eb="6">
      <t>シズオカシ</t>
    </rPh>
    <phoneticPr fontId="2"/>
  </si>
  <si>
    <t>都道府県から記載</t>
    <rPh sb="0" eb="4">
      <t>トドウフケン</t>
    </rPh>
    <rPh sb="6" eb="8">
      <t>キサイ</t>
    </rPh>
    <phoneticPr fontId="2"/>
  </si>
  <si>
    <t>科学治郎</t>
    <rPh sb="0" eb="2">
      <t>カガク</t>
    </rPh>
    <rPh sb="2" eb="4">
      <t>ジロウ</t>
    </rPh>
    <phoneticPr fontId="2"/>
  </si>
  <si>
    <t>部長</t>
    <rPh sb="0" eb="2">
      <t>ブチョウ</t>
    </rPh>
    <phoneticPr fontId="2"/>
  </si>
  <si>
    <t>420-0853</t>
    <phoneticPr fontId="2"/>
  </si>
  <si>
    <t>054-652-0667</t>
    <phoneticPr fontId="2"/>
  </si>
  <si>
    <t>科学三郎</t>
    <rPh sb="0" eb="2">
      <t>カガク</t>
    </rPh>
    <rPh sb="2" eb="4">
      <t>サブロウ</t>
    </rPh>
    <phoneticPr fontId="2"/>
  </si>
  <si>
    <t>総務部</t>
    <rPh sb="0" eb="3">
      <t>ソウムブ</t>
    </rPh>
    <phoneticPr fontId="2"/>
  </si>
  <si>
    <t>054-353-9999</t>
    <phoneticPr fontId="2"/>
  </si>
  <si>
    <t>科学四郎</t>
    <rPh sb="0" eb="2">
      <t>カガク</t>
    </rPh>
    <rPh sb="2" eb="4">
      <t>シロウ</t>
    </rPh>
    <phoneticPr fontId="2"/>
  </si>
  <si>
    <t>会長　平井　一之　殿</t>
    <rPh sb="3" eb="5">
      <t>ヒライ</t>
    </rPh>
    <rPh sb="6" eb="8">
      <t>カズユキ</t>
    </rPh>
    <phoneticPr fontId="2"/>
  </si>
  <si>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2"/>
  </si>
  <si>
    <r>
      <rPr>
        <sz val="11"/>
        <color theme="1"/>
        <rFont val="Segoe UI Symbol"/>
        <family val="2"/>
      </rPr>
      <t>☑</t>
    </r>
    <r>
      <rPr>
        <sz val="11"/>
        <color theme="1"/>
        <rFont val="游ゴシック"/>
        <family val="2"/>
        <charset val="128"/>
        <scheme val="minor"/>
      </rPr>
      <t>クーリングシェルターの普及に向けた高効率空調導入支援事業</t>
    </r>
    <phoneticPr fontId="2"/>
  </si>
  <si>
    <t>※導入する高効率設備のメンテナンス方法・体制と故障により損傷した場合の対応を記入してください。</t>
    <rPh sb="1" eb="3">
      <t>ドウニュウ</t>
    </rPh>
    <rPh sb="5" eb="8">
      <t>コウコウリツ</t>
    </rPh>
    <rPh sb="8" eb="10">
      <t>セツビ</t>
    </rPh>
    <rPh sb="17" eb="19">
      <t>ホウホウ</t>
    </rPh>
    <rPh sb="20" eb="22">
      <t>タイセイ</t>
    </rPh>
    <rPh sb="23" eb="25">
      <t>コショウ</t>
    </rPh>
    <rPh sb="28" eb="30">
      <t>ソンショウ</t>
    </rPh>
    <rPh sb="32" eb="34">
      <t>バアイ</t>
    </rPh>
    <rPh sb="35" eb="37">
      <t>タイオウ</t>
    </rPh>
    <rPh sb="38" eb="40">
      <t>キニュウ</t>
    </rPh>
    <phoneticPr fontId="2"/>
  </si>
  <si>
    <t>※高効率設備導入事業を実施する事業者、リース会社等との連携体制及び役割分担を記入してください。</t>
    <rPh sb="1" eb="4">
      <t>コウコウリツ</t>
    </rPh>
    <rPh sb="4" eb="6">
      <t>セツビ</t>
    </rPh>
    <rPh sb="6" eb="8">
      <t>ドウニュウ</t>
    </rPh>
    <rPh sb="8" eb="10">
      <t>ジギョウ</t>
    </rPh>
    <rPh sb="11" eb="13">
      <t>ジッシ</t>
    </rPh>
    <rPh sb="15" eb="18">
      <t>ジギョウシャ</t>
    </rPh>
    <rPh sb="22" eb="25">
      <t>ガイシャナド</t>
    </rPh>
    <rPh sb="27" eb="29">
      <t>レンケイ</t>
    </rPh>
    <rPh sb="29" eb="31">
      <t>タイセイ</t>
    </rPh>
    <rPh sb="31" eb="32">
      <t>オヨ</t>
    </rPh>
    <rPh sb="33" eb="35">
      <t>ヤクワリ</t>
    </rPh>
    <rPh sb="35" eb="37">
      <t>ブンタン</t>
    </rPh>
    <rPh sb="38" eb="40">
      <t>キニュウ</t>
    </rPh>
    <phoneticPr fontId="2"/>
  </si>
  <si>
    <t>指定暑熱避難施設の指定</t>
    <phoneticPr fontId="2"/>
  </si>
  <si>
    <t>補助金申請額(円)</t>
    <rPh sb="0" eb="3">
      <t>ホジョキン</t>
    </rPh>
    <rPh sb="3" eb="5">
      <t>シンセイ</t>
    </rPh>
    <rPh sb="5" eb="6">
      <t>ガク</t>
    </rPh>
    <rPh sb="7" eb="8">
      <t>エン</t>
    </rPh>
    <phoneticPr fontId="4"/>
  </si>
  <si>
    <t>自己資金(円)</t>
    <rPh sb="0" eb="2">
      <t>ジコ</t>
    </rPh>
    <rPh sb="2" eb="4">
      <t>シキン</t>
    </rPh>
    <rPh sb="5" eb="6">
      <t>エン</t>
    </rPh>
    <phoneticPr fontId="4"/>
  </si>
  <si>
    <t>借入金(円)</t>
    <phoneticPr fontId="4"/>
  </si>
  <si>
    <t>借入先金融機関名</t>
    <phoneticPr fontId="4"/>
  </si>
  <si>
    <t xml:space="preserve">抵当権の設定 </t>
    <phoneticPr fontId="4"/>
  </si>
  <si>
    <t>合計（総事業費）</t>
    <rPh sb="0" eb="2">
      <t>ゴウケイ</t>
    </rPh>
    <rPh sb="3" eb="7">
      <t>ソウジギョウヒ</t>
    </rPh>
    <phoneticPr fontId="4"/>
  </si>
  <si>
    <t>クーリングシェルターの普及に向けた高効率空調導入支援事業</t>
    <phoneticPr fontId="2"/>
  </si>
  <si>
    <t>2-1 設備・工事の実施内容（補助対象）</t>
    <rPh sb="4" eb="6">
      <t>セツビ</t>
    </rPh>
    <rPh sb="7" eb="9">
      <t>コウジ</t>
    </rPh>
    <rPh sb="10" eb="12">
      <t>ジッシ</t>
    </rPh>
    <rPh sb="12" eb="14">
      <t>ナイヨウ</t>
    </rPh>
    <rPh sb="15" eb="19">
      <t>ホジョタイショウ</t>
    </rPh>
    <phoneticPr fontId="4"/>
  </si>
  <si>
    <t>2-2 設備・工事の実施内容（補助対象外）</t>
    <rPh sb="4" eb="6">
      <t>セツビ</t>
    </rPh>
    <rPh sb="7" eb="9">
      <t>コウジ</t>
    </rPh>
    <rPh sb="10" eb="12">
      <t>ジッシ</t>
    </rPh>
    <rPh sb="12" eb="14">
      <t>ナイヨウ</t>
    </rPh>
    <rPh sb="15" eb="17">
      <t>ホジョ</t>
    </rPh>
    <rPh sb="17" eb="19">
      <t>タイショウ</t>
    </rPh>
    <rPh sb="19" eb="20">
      <t>ガイ</t>
    </rPh>
    <phoneticPr fontId="4"/>
  </si>
  <si>
    <t>2-3 設備・工事の発注</t>
    <rPh sb="4" eb="6">
      <t>セツビ</t>
    </rPh>
    <rPh sb="7" eb="9">
      <t>コウジ</t>
    </rPh>
    <rPh sb="10" eb="12">
      <t>ハッチュウ</t>
    </rPh>
    <phoneticPr fontId="4"/>
  </si>
  <si>
    <t>2-4 設備の管理体制</t>
    <phoneticPr fontId="4"/>
  </si>
  <si>
    <t>2-5 設備・工事に関する実施体制</t>
    <phoneticPr fontId="4"/>
  </si>
  <si>
    <t>3 事業の効果</t>
    <rPh sb="5" eb="7">
      <t>コウカ</t>
    </rPh>
    <phoneticPr fontId="4"/>
  </si>
  <si>
    <t>＊　高効率設備導入補助事業に要する経費を支払うための資金の調達計画及び調達方法を記入してください。</t>
    <phoneticPr fontId="2"/>
  </si>
  <si>
    <t>＊　抵当権の設定は根抵当権も含みます</t>
    <rPh sb="2" eb="5">
      <t>テイトウケン</t>
    </rPh>
    <rPh sb="6" eb="8">
      <t>セッテイ</t>
    </rPh>
    <rPh sb="9" eb="13">
      <t>ネテイトウケン</t>
    </rPh>
    <rPh sb="14" eb="15">
      <t>フク</t>
    </rPh>
    <phoneticPr fontId="1"/>
  </si>
  <si>
    <t>金額(円)</t>
    <phoneticPr fontId="2"/>
  </si>
  <si>
    <t>4 資金計画</t>
    <rPh sb="2" eb="4">
      <t>シキン</t>
    </rPh>
    <rPh sb="4" eb="6">
      <t>ケイカク</t>
    </rPh>
    <phoneticPr fontId="1"/>
  </si>
  <si>
    <t>5 事業の実施体制</t>
    <rPh sb="2" eb="4">
      <t>ジギョウ</t>
    </rPh>
    <rPh sb="5" eb="7">
      <t>ジッシ</t>
    </rPh>
    <rPh sb="7" eb="9">
      <t>タイセイ</t>
    </rPh>
    <phoneticPr fontId="4"/>
  </si>
  <si>
    <t>6 補助対象設備・工事等の発注先</t>
    <phoneticPr fontId="4"/>
  </si>
  <si>
    <t>共同事業者
※共同事業者は経費一覧及び内訳の別添を同様に作成し、添付すること</t>
    <rPh sb="0" eb="2">
      <t>キョウドウ</t>
    </rPh>
    <rPh sb="2" eb="4">
      <t>ジギョウ</t>
    </rPh>
    <rPh sb="4" eb="5">
      <t>シャ</t>
    </rPh>
    <rPh sb="7" eb="9">
      <t>キョウドウ</t>
    </rPh>
    <rPh sb="9" eb="12">
      <t>ジギョウシャ</t>
    </rPh>
    <rPh sb="13" eb="15">
      <t>ケイヒ</t>
    </rPh>
    <rPh sb="15" eb="17">
      <t>イチラン</t>
    </rPh>
    <rPh sb="17" eb="18">
      <t>オヨ</t>
    </rPh>
    <rPh sb="19" eb="21">
      <t>ウチワケ</t>
    </rPh>
    <rPh sb="22" eb="24">
      <t>ベッテン</t>
    </rPh>
    <rPh sb="25" eb="27">
      <t>ドウヨウ</t>
    </rPh>
    <rPh sb="28" eb="30">
      <t>サクセイ</t>
    </rPh>
    <rPh sb="32" eb="34">
      <t>テンプ</t>
    </rPh>
    <phoneticPr fontId="4"/>
  </si>
  <si>
    <t>選択してください</t>
  </si>
  <si>
    <t>7-1 他の補助金との関係</t>
    <rPh sb="4" eb="5">
      <t>ホカ</t>
    </rPh>
    <rPh sb="6" eb="8">
      <t>ホジョ</t>
    </rPh>
    <rPh sb="8" eb="9">
      <t>キン</t>
    </rPh>
    <rPh sb="11" eb="13">
      <t>カンケイ</t>
    </rPh>
    <phoneticPr fontId="4"/>
  </si>
  <si>
    <t>7-2 許認可、権利関係等事業実施の前提となる事項及び実施上問題となる事項</t>
    <rPh sb="4" eb="7">
      <t>キョニンカ</t>
    </rPh>
    <rPh sb="8" eb="10">
      <t>ケンリ</t>
    </rPh>
    <rPh sb="10" eb="12">
      <t>カンケイ</t>
    </rPh>
    <rPh sb="12" eb="13">
      <t>トウ</t>
    </rPh>
    <rPh sb="13" eb="15">
      <t>ジギョウ</t>
    </rPh>
    <rPh sb="15" eb="17">
      <t>ジッシ</t>
    </rPh>
    <rPh sb="18" eb="20">
      <t>ゼンテイ</t>
    </rPh>
    <rPh sb="23" eb="25">
      <t>ジコウ</t>
    </rPh>
    <rPh sb="25" eb="26">
      <t>オヨ</t>
    </rPh>
    <rPh sb="27" eb="29">
      <t>ジッシ</t>
    </rPh>
    <rPh sb="29" eb="30">
      <t>ウエ</t>
    </rPh>
    <rPh sb="30" eb="32">
      <t>モンダイ</t>
    </rPh>
    <rPh sb="35" eb="37">
      <t>ジコウ</t>
    </rPh>
    <phoneticPr fontId="4"/>
  </si>
  <si>
    <t>7 事業実施に関連する事項</t>
    <rPh sb="2" eb="4">
      <t>ジギョウ</t>
    </rPh>
    <rPh sb="4" eb="6">
      <t>ジッシ</t>
    </rPh>
    <rPh sb="7" eb="9">
      <t>カンレン</t>
    </rPh>
    <rPh sb="11" eb="13">
      <t>ジコウ</t>
    </rPh>
    <phoneticPr fontId="4"/>
  </si>
  <si>
    <t>8 設備の保守計画</t>
    <rPh sb="2" eb="4">
      <t>セツビ</t>
    </rPh>
    <rPh sb="5" eb="7">
      <t>ホシュ</t>
    </rPh>
    <rPh sb="7" eb="9">
      <t>ケイカク</t>
    </rPh>
    <phoneticPr fontId="4"/>
  </si>
  <si>
    <t>9 事業実施スケジュール</t>
    <rPh sb="2" eb="4">
      <t>ジギョウ</t>
    </rPh>
    <rPh sb="4" eb="6">
      <t>ジッシ</t>
    </rPh>
    <phoneticPr fontId="4"/>
  </si>
  <si>
    <t>注１　本計画書に、以下の資料等を添付する。					
・改修前後の設備のシステム図・配置図・仕様書・平面図・単線結線図等、記入内容の根拠資料等 										
・工程表 
注２　記入欄が少ない場合は、本様式を引き伸ばして使用する。</t>
    <phoneticPr fontId="2"/>
  </si>
  <si>
    <t>(7)×1/3</t>
    <phoneticPr fontId="2"/>
  </si>
  <si>
    <t>灯油</t>
    <rPh sb="0" eb="2">
      <t>トウユ</t>
    </rPh>
    <phoneticPr fontId="2"/>
  </si>
  <si>
    <t>L</t>
    <phoneticPr fontId="4"/>
  </si>
  <si>
    <t>kgCO2/L</t>
  </si>
  <si>
    <t>電気</t>
    <rPh sb="0" eb="2">
      <t>デンキ</t>
    </rPh>
    <phoneticPr fontId="2"/>
  </si>
  <si>
    <t>KWh</t>
    <phoneticPr fontId="2"/>
  </si>
  <si>
    <t>kgCO2/kWh</t>
  </si>
  <si>
    <t>石炭</t>
    <rPh sb="0" eb="2">
      <t>セキタン</t>
    </rPh>
    <phoneticPr fontId="21"/>
  </si>
  <si>
    <t>kg</t>
    <phoneticPr fontId="4"/>
  </si>
  <si>
    <t>kgCO2/kg</t>
  </si>
  <si>
    <t>軽油</t>
    <rPh sb="0" eb="2">
      <t>ケイユ</t>
    </rPh>
    <phoneticPr fontId="2"/>
  </si>
  <si>
    <t>L</t>
  </si>
  <si>
    <t>ガソリン</t>
  </si>
  <si>
    <t>ガス（都市）</t>
    <rPh sb="3" eb="5">
      <t>トシ</t>
    </rPh>
    <phoneticPr fontId="2"/>
  </si>
  <si>
    <t>Nm3</t>
    <phoneticPr fontId="2"/>
  </si>
  <si>
    <t>kgCO2/Nm3</t>
  </si>
  <si>
    <t>LPG（体積ベース）</t>
    <rPh sb="4" eb="6">
      <t>タイセキ</t>
    </rPh>
    <phoneticPr fontId="2"/>
  </si>
  <si>
    <r>
      <t>m</t>
    </r>
    <r>
      <rPr>
        <vertAlign val="superscript"/>
        <sz val="10"/>
        <color indexed="8"/>
        <rFont val="ＭＳ ゴシック"/>
        <family val="3"/>
        <charset val="128"/>
      </rPr>
      <t>3</t>
    </r>
    <phoneticPr fontId="4"/>
  </si>
  <si>
    <t>kgCO2/m3</t>
  </si>
  <si>
    <t>LPG（重量ベース）</t>
    <rPh sb="4" eb="6">
      <t>ジュウリョウ</t>
    </rPh>
    <phoneticPr fontId="2"/>
  </si>
  <si>
    <t>LNG</t>
  </si>
  <si>
    <t>C重油</t>
    <rPh sb="1" eb="3">
      <t>ジュウユ</t>
    </rPh>
    <phoneticPr fontId="2"/>
  </si>
  <si>
    <t>A重油</t>
    <rPh sb="1" eb="3">
      <t>ジュウユ</t>
    </rPh>
    <phoneticPr fontId="2"/>
  </si>
  <si>
    <t>単位２</t>
    <rPh sb="0" eb="2">
      <t>タンイ</t>
    </rPh>
    <phoneticPr fontId="2"/>
  </si>
  <si>
    <t>単位１</t>
    <rPh sb="0" eb="2">
      <t>タンイ</t>
    </rPh>
    <phoneticPr fontId="2"/>
  </si>
  <si>
    <t>数値</t>
    <rPh sb="0" eb="2">
      <t>スウチ</t>
    </rPh>
    <phoneticPr fontId="2"/>
  </si>
  <si>
    <t>種別</t>
    <rPh sb="0" eb="2">
      <t>シュベツ</t>
    </rPh>
    <phoneticPr fontId="2"/>
  </si>
  <si>
    <t>※各設備ごとの計算シートを添付してください
※燃料の転換を行う場合、使用エネルギーの種別の欄に「重油／都市ガス」のように記入し、それぞれの排出係数等を使用してCO2排出量を計算してください。</t>
    <rPh sb="1" eb="4">
      <t>カクセツビ</t>
    </rPh>
    <rPh sb="7" eb="9">
      <t>ケイサン</t>
    </rPh>
    <rPh sb="13" eb="15">
      <t>テンプ</t>
    </rPh>
    <phoneticPr fontId="2"/>
  </si>
  <si>
    <t>算入CO2削減量
（kgCO2）</t>
    <rPh sb="0" eb="2">
      <t>サンニュウ</t>
    </rPh>
    <rPh sb="5" eb="7">
      <t>サクゲン</t>
    </rPh>
    <rPh sb="7" eb="8">
      <t>リョウ</t>
    </rPh>
    <phoneticPr fontId="2"/>
  </si>
  <si>
    <t>削減算入年数（年）</t>
    <rPh sb="0" eb="2">
      <t>サクゲン</t>
    </rPh>
    <rPh sb="2" eb="4">
      <t>サンニュウ</t>
    </rPh>
    <rPh sb="4" eb="6">
      <t>ネンスウ</t>
    </rPh>
    <phoneticPr fontId="2"/>
  </si>
  <si>
    <t>耐用年数
（年）</t>
    <rPh sb="0" eb="4">
      <t>タイヨウネンスウ</t>
    </rPh>
    <rPh sb="6" eb="7">
      <t>ネン</t>
    </rPh>
    <phoneticPr fontId="2"/>
  </si>
  <si>
    <t>年間CO2削減量（kgCO2/年）</t>
    <phoneticPr fontId="2"/>
  </si>
  <si>
    <t>CO2排出量換算計数</t>
    <phoneticPr fontId="2"/>
  </si>
  <si>
    <t>年間発電量
(kWh/年)</t>
    <rPh sb="0" eb="2">
      <t>ネンカン</t>
    </rPh>
    <rPh sb="2" eb="5">
      <t>ハツデンリョウ</t>
    </rPh>
    <rPh sb="11" eb="12">
      <t>ネン</t>
    </rPh>
    <phoneticPr fontId="2"/>
  </si>
  <si>
    <t>設備容量（kW）</t>
    <rPh sb="0" eb="2">
      <t>セツビ</t>
    </rPh>
    <rPh sb="2" eb="4">
      <t>ヨウリョウ</t>
    </rPh>
    <phoneticPr fontId="2"/>
  </si>
  <si>
    <t>３．太陽光発電導入によるCO2削減量</t>
    <rPh sb="2" eb="5">
      <t>タイヨウコウ</t>
    </rPh>
    <rPh sb="5" eb="7">
      <t>ハツデン</t>
    </rPh>
    <rPh sb="7" eb="9">
      <t>ドウニュウ</t>
    </rPh>
    <rPh sb="15" eb="18">
      <t>サクゲンリョウ</t>
    </rPh>
    <phoneticPr fontId="2"/>
  </si>
  <si>
    <t>計</t>
    <rPh sb="0" eb="1">
      <t>ケイ</t>
    </rPh>
    <phoneticPr fontId="2"/>
  </si>
  <si>
    <t>空調設備</t>
  </si>
  <si>
    <t>①-②</t>
    <phoneticPr fontId="2"/>
  </si>
  <si>
    <t>②改修後</t>
    <rPh sb="1" eb="4">
      <t>カイシュウゴ</t>
    </rPh>
    <phoneticPr fontId="2"/>
  </si>
  <si>
    <t>①改修前</t>
    <rPh sb="1" eb="4">
      <t>カイシュウマエ</t>
    </rPh>
    <phoneticPr fontId="2"/>
  </si>
  <si>
    <t>CO2排出量換算計数</t>
    <rPh sb="3" eb="5">
      <t>ハイシュツ</t>
    </rPh>
    <rPh sb="5" eb="6">
      <t>リョウ</t>
    </rPh>
    <rPh sb="6" eb="8">
      <t>カンサン</t>
    </rPh>
    <rPh sb="8" eb="10">
      <t>ケイスウ</t>
    </rPh>
    <phoneticPr fontId="2"/>
  </si>
  <si>
    <t>使用エネルギー量</t>
    <rPh sb="0" eb="2">
      <t>シヨウ</t>
    </rPh>
    <rPh sb="7" eb="8">
      <t>リョウ</t>
    </rPh>
    <phoneticPr fontId="2"/>
  </si>
  <si>
    <t>使用エネルギーの種別</t>
    <rPh sb="0" eb="2">
      <t>シヨウ</t>
    </rPh>
    <rPh sb="8" eb="10">
      <t>シュベツ</t>
    </rPh>
    <phoneticPr fontId="2"/>
  </si>
  <si>
    <t>設備名</t>
    <rPh sb="0" eb="2">
      <t>セツビ</t>
    </rPh>
    <rPh sb="2" eb="3">
      <t>メイ</t>
    </rPh>
    <phoneticPr fontId="2"/>
  </si>
  <si>
    <t>CO2排出量換算係数</t>
    <rPh sb="3" eb="5">
      <t>ハイシュツ</t>
    </rPh>
    <rPh sb="5" eb="6">
      <t>リョウ</t>
    </rPh>
    <rPh sb="6" eb="7">
      <t>カン</t>
    </rPh>
    <rPh sb="8" eb="10">
      <t>ケイスウ</t>
    </rPh>
    <phoneticPr fontId="2"/>
  </si>
  <si>
    <t>設備用途別</t>
    <rPh sb="0" eb="2">
      <t>セツビ</t>
    </rPh>
    <rPh sb="2" eb="4">
      <t>ヨウト</t>
    </rPh>
    <rPh sb="4" eb="5">
      <t>ベツ</t>
    </rPh>
    <phoneticPr fontId="2"/>
  </si>
  <si>
    <t>算入CO2削減量
（kgCO2）</t>
    <rPh sb="0" eb="2">
      <t>サンニュウ</t>
    </rPh>
    <rPh sb="5" eb="8">
      <t>サクゲンリョウ</t>
    </rPh>
    <phoneticPr fontId="2"/>
  </si>
  <si>
    <t>削減
算入年数
（年）</t>
    <rPh sb="0" eb="2">
      <t>サクゲン</t>
    </rPh>
    <rPh sb="3" eb="5">
      <t>サンニュウ</t>
    </rPh>
    <rPh sb="5" eb="7">
      <t>ネンスウ</t>
    </rPh>
    <phoneticPr fontId="2"/>
  </si>
  <si>
    <t>年間CO2削減量（kgCO2/年）</t>
    <rPh sb="0" eb="2">
      <t>ネンカン</t>
    </rPh>
    <rPh sb="5" eb="7">
      <t>サクゲン</t>
    </rPh>
    <rPh sb="7" eb="8">
      <t>リョウ</t>
    </rPh>
    <rPh sb="15" eb="16">
      <t>ネン</t>
    </rPh>
    <phoneticPr fontId="2"/>
  </si>
  <si>
    <t>年間CO2排出量
（kgCO2/年）</t>
    <rPh sb="0" eb="2">
      <t>ネンカン</t>
    </rPh>
    <rPh sb="5" eb="8">
      <t>ハイシュツリョウ</t>
    </rPh>
    <phoneticPr fontId="2"/>
  </si>
  <si>
    <t>改修後</t>
    <rPh sb="0" eb="2">
      <t>カイシュウ</t>
    </rPh>
    <rPh sb="2" eb="3">
      <t>ゴ</t>
    </rPh>
    <phoneticPr fontId="2"/>
  </si>
  <si>
    <t>改修前</t>
    <rPh sb="0" eb="2">
      <t>カイシュウ</t>
    </rPh>
    <rPh sb="2" eb="3">
      <t>マエ</t>
    </rPh>
    <phoneticPr fontId="2"/>
  </si>
  <si>
    <t>合計</t>
    <rPh sb="0" eb="2">
      <t>ゴウケイ</t>
    </rPh>
    <phoneticPr fontId="2"/>
  </si>
  <si>
    <t>-</t>
    <phoneticPr fontId="2"/>
  </si>
  <si>
    <t>３太陽光発電導入によるCO2削減量</t>
    <phoneticPr fontId="2"/>
  </si>
  <si>
    <t>２既存設備改修に伴うCO2削減量</t>
    <phoneticPr fontId="2"/>
  </si>
  <si>
    <t>総CO2量</t>
    <phoneticPr fontId="2"/>
  </si>
  <si>
    <t>合計</t>
    <phoneticPr fontId="2"/>
  </si>
  <si>
    <t>1 事業概要</t>
    <rPh sb="4" eb="6">
      <t>ガイヨウ</t>
    </rPh>
    <phoneticPr fontId="2"/>
  </si>
  <si>
    <t>1-1 事業内容</t>
    <rPh sb="4" eb="6">
      <t>ジギョウ</t>
    </rPh>
    <rPh sb="6" eb="8">
      <t>ナイヨウ</t>
    </rPh>
    <phoneticPr fontId="2"/>
  </si>
  <si>
    <t>自治体との調整状況</t>
    <rPh sb="0" eb="3">
      <t>ジチタイ</t>
    </rPh>
    <rPh sb="5" eb="7">
      <t>チョウセイ</t>
    </rPh>
    <rPh sb="7" eb="9">
      <t>ジョウキョウ</t>
    </rPh>
    <phoneticPr fontId="2"/>
  </si>
  <si>
    <t>1-2 指定暑熱避難施設に関する事項</t>
    <rPh sb="4" eb="6">
      <t>シテイ</t>
    </rPh>
    <rPh sb="6" eb="8">
      <t>ショネツ</t>
    </rPh>
    <rPh sb="8" eb="10">
      <t>ヒナン</t>
    </rPh>
    <rPh sb="10" eb="12">
      <t>シセツ</t>
    </rPh>
    <rPh sb="13" eb="14">
      <t>カン</t>
    </rPh>
    <rPh sb="16" eb="18">
      <t>ジコウ</t>
    </rPh>
    <phoneticPr fontId="2"/>
  </si>
  <si>
    <t>事業の実施場所
（指定暑熱避難施設）</t>
    <rPh sb="0" eb="2">
      <t>ジギョウ</t>
    </rPh>
    <rPh sb="3" eb="7">
      <t>ジッシバショ</t>
    </rPh>
    <phoneticPr fontId="2"/>
  </si>
  <si>
    <t>名称</t>
    <rPh sb="0" eb="2">
      <t>メイショウ</t>
    </rPh>
    <phoneticPr fontId="2"/>
  </si>
  <si>
    <t>開放可能日</t>
    <rPh sb="0" eb="2">
      <t>カイホウ</t>
    </rPh>
    <rPh sb="2" eb="4">
      <t>カノウ</t>
    </rPh>
    <rPh sb="4" eb="5">
      <t>ビ</t>
    </rPh>
    <phoneticPr fontId="2"/>
  </si>
  <si>
    <t>時間帯</t>
    <rPh sb="0" eb="3">
      <t>ジカンタイ</t>
    </rPh>
    <phoneticPr fontId="2"/>
  </si>
  <si>
    <t>通常時の使用用途</t>
    <rPh sb="0" eb="3">
      <t>ツウジョウジ</t>
    </rPh>
    <rPh sb="4" eb="8">
      <t>シヨウヨウト</t>
    </rPh>
    <phoneticPr fontId="2"/>
  </si>
  <si>
    <t>管理主体</t>
    <rPh sb="0" eb="4">
      <t>カンリシュタイ</t>
    </rPh>
    <phoneticPr fontId="2"/>
  </si>
  <si>
    <t>運用体制</t>
    <rPh sb="0" eb="2">
      <t>ウンヨウ</t>
    </rPh>
    <rPh sb="2" eb="4">
      <t>タイセイ</t>
    </rPh>
    <phoneticPr fontId="2"/>
  </si>
  <si>
    <t>運用時の対応</t>
    <rPh sb="0" eb="3">
      <t>ウンヨウジ</t>
    </rPh>
    <rPh sb="4" eb="6">
      <t>タイオウ</t>
    </rPh>
    <phoneticPr fontId="2"/>
  </si>
  <si>
    <t>情報発信・周知方法</t>
    <rPh sb="0" eb="2">
      <t>ジョウホウ</t>
    </rPh>
    <rPh sb="2" eb="4">
      <t>ハッシン</t>
    </rPh>
    <rPh sb="5" eb="9">
      <t>シュウチホウホウ</t>
    </rPh>
    <phoneticPr fontId="2"/>
  </si>
  <si>
    <t>※補助対象に関しての具体的な導入の概要を記載してください。</t>
    <rPh sb="1" eb="5">
      <t>ホジョタイショウ</t>
    </rPh>
    <rPh sb="6" eb="7">
      <t>カン</t>
    </rPh>
    <rPh sb="10" eb="13">
      <t>グタイテキ</t>
    </rPh>
    <rPh sb="14" eb="16">
      <t>ドウニュウ</t>
    </rPh>
    <rPh sb="17" eb="19">
      <t>ガイヨウ</t>
    </rPh>
    <rPh sb="20" eb="22">
      <t>キサイ</t>
    </rPh>
    <phoneticPr fontId="2"/>
  </si>
  <si>
    <t>2 事業（設備導入等）の概要</t>
    <rPh sb="5" eb="7">
      <t>セツビ</t>
    </rPh>
    <rPh sb="7" eb="9">
      <t>ドウニュウ</t>
    </rPh>
    <rPh sb="9" eb="10">
      <t>トウ</t>
    </rPh>
    <phoneticPr fontId="4"/>
  </si>
  <si>
    <t>※工事業者等に発注するに際して、周知期間や選定方法等を記入してください。</t>
    <phoneticPr fontId="2"/>
  </si>
  <si>
    <t xml:space="preserve">※実施する事業の内容を記載してください。
</t>
    <rPh sb="1" eb="3">
      <t>ジッシ</t>
    </rPh>
    <rPh sb="5" eb="7">
      <t>ジギョウ</t>
    </rPh>
    <rPh sb="8" eb="10">
      <t>ナイヨウ</t>
    </rPh>
    <rPh sb="11" eb="13">
      <t>キサイ</t>
    </rPh>
    <phoneticPr fontId="2"/>
  </si>
  <si>
    <t xml:space="preserve">※指定暑熱避難施設の管理者
</t>
    <phoneticPr fontId="2"/>
  </si>
  <si>
    <t xml:space="preserve">※指定暑熱避難施設として利用する際の運用体制を記載
</t>
    <rPh sb="12" eb="14">
      <t>リヨウ</t>
    </rPh>
    <rPh sb="16" eb="17">
      <t>サイ</t>
    </rPh>
    <rPh sb="18" eb="22">
      <t>ウンヨウタイセイ</t>
    </rPh>
    <rPh sb="23" eb="25">
      <t>キサイ</t>
    </rPh>
    <phoneticPr fontId="2"/>
  </si>
  <si>
    <r>
      <t xml:space="preserve">CO2削減量 </t>
    </r>
    <r>
      <rPr>
        <sz val="10"/>
        <color rgb="FFFF0000"/>
        <rFont val="ＭＳ 明朝"/>
        <family val="1"/>
        <charset val="128"/>
      </rPr>
      <t>※「別紙　CO2排出量集計表」より転記されます</t>
    </r>
    <rPh sb="3" eb="6">
      <t>サクゲンリョウ</t>
    </rPh>
    <rPh sb="9" eb="11">
      <t>ベッシ</t>
    </rPh>
    <rPh sb="24" eb="26">
      <t>テンキ</t>
    </rPh>
    <phoneticPr fontId="2"/>
  </si>
  <si>
    <t>別紙　CO2排出量集計表</t>
    <rPh sb="0" eb="2">
      <t>ベッシ</t>
    </rPh>
    <rPh sb="6" eb="9">
      <t>ハイシュツリョウ</t>
    </rPh>
    <rPh sb="9" eb="12">
      <t>シュウケイヒョウ</t>
    </rPh>
    <phoneticPr fontId="2"/>
  </si>
  <si>
    <t>４グリーン電力証書等</t>
    <phoneticPr fontId="2"/>
  </si>
  <si>
    <t>４グリーン電力証書等</t>
    <rPh sb="5" eb="7">
      <t>デンリョク</t>
    </rPh>
    <rPh sb="7" eb="9">
      <t>ショウショ</t>
    </rPh>
    <rPh sb="9" eb="10">
      <t>トウ</t>
    </rPh>
    <phoneticPr fontId="2"/>
  </si>
  <si>
    <t>事業者名：</t>
    <rPh sb="0" eb="4">
      <t>ジギョウシャメイ</t>
    </rPh>
    <phoneticPr fontId="2"/>
  </si>
  <si>
    <t>発電種別</t>
    <rPh sb="0" eb="4">
      <t>ハツデンシュベツ</t>
    </rPh>
    <phoneticPr fontId="2"/>
  </si>
  <si>
    <t>証書種別</t>
    <rPh sb="0" eb="2">
      <t>ショウショ</t>
    </rPh>
    <rPh sb="2" eb="4">
      <t>シュベツ</t>
    </rPh>
    <phoneticPr fontId="2"/>
  </si>
  <si>
    <t>電力量等</t>
    <rPh sb="0" eb="3">
      <t>デンリョクリョウ</t>
    </rPh>
    <rPh sb="3" eb="4">
      <t>トウ</t>
    </rPh>
    <phoneticPr fontId="2"/>
  </si>
  <si>
    <t xml:space="preserve">※自治体との調整状況（担当部局との議事）
</t>
    <rPh sb="1" eb="4">
      <t>ジチタイ</t>
    </rPh>
    <rPh sb="6" eb="8">
      <t>チョウセイ</t>
    </rPh>
    <rPh sb="8" eb="10">
      <t>ジョウキョウ</t>
    </rPh>
    <rPh sb="11" eb="13">
      <t>タントウ</t>
    </rPh>
    <rPh sb="13" eb="15">
      <t>ブキョク</t>
    </rPh>
    <rPh sb="17" eb="19">
      <t>ギジ</t>
    </rPh>
    <phoneticPr fontId="2"/>
  </si>
  <si>
    <t xml:space="preserve">＊　補助事業の実施体制について、発注先の選定方法に加え、補助事業者内の施工監理や経理等の体制を含め記入してください（別紙添付でも可）
</t>
    <phoneticPr fontId="2"/>
  </si>
  <si>
    <t>＊　他の国の補助金等への応募状況等を記入してください</t>
    <phoneticPr fontId="2"/>
  </si>
  <si>
    <t>＊　補助事業遂行上、許認可、権利関係等関係者間の調整が必要となる事項について記入してください</t>
    <phoneticPr fontId="2"/>
  </si>
  <si>
    <t>＊　導入する設備の保守計画を記入してください</t>
    <phoneticPr fontId="2"/>
  </si>
  <si>
    <t>株式会社環境</t>
    <rPh sb="0" eb="2">
      <t>カブシキ</t>
    </rPh>
    <rPh sb="2" eb="4">
      <t>カイシャ</t>
    </rPh>
    <rPh sb="4" eb="6">
      <t>カンキョウ</t>
    </rPh>
    <phoneticPr fontId="2"/>
  </si>
  <si>
    <t>業務部</t>
    <rPh sb="0" eb="3">
      <t>ギョウムブ</t>
    </rPh>
    <phoneticPr fontId="2"/>
  </si>
  <si>
    <t xml:space="preserve">※設置時・運用時の情報発信や周知の方法を記載、別添
</t>
    <rPh sb="1" eb="4">
      <t>セッチジ</t>
    </rPh>
    <rPh sb="5" eb="8">
      <t>ウンヨウジ</t>
    </rPh>
    <rPh sb="9" eb="13">
      <t>ジョウホウハッシン</t>
    </rPh>
    <rPh sb="14" eb="16">
      <t>シュウチ</t>
    </rPh>
    <rPh sb="17" eb="19">
      <t>ホウホウ</t>
    </rPh>
    <rPh sb="20" eb="22">
      <t>キサイ</t>
    </rPh>
    <rPh sb="23" eb="25">
      <t>ベッテン</t>
    </rPh>
    <phoneticPr fontId="2"/>
  </si>
  <si>
    <t xml:space="preserve">※運用時の休憩のための椅子や飲料水など物品等、救護体制について記載、その他熱中症対策に資する取り組み等
</t>
    <rPh sb="1" eb="4">
      <t>ウンヨウジ</t>
    </rPh>
    <rPh sb="5" eb="7">
      <t>キュウケイ</t>
    </rPh>
    <rPh sb="11" eb="13">
      <t>イス</t>
    </rPh>
    <rPh sb="14" eb="17">
      <t>インリョウスイ</t>
    </rPh>
    <rPh sb="19" eb="21">
      <t>ブッピン</t>
    </rPh>
    <rPh sb="21" eb="22">
      <t>トウ</t>
    </rPh>
    <rPh sb="23" eb="27">
      <t>キュウゴタイセイ</t>
    </rPh>
    <rPh sb="31" eb="33">
      <t>キサイ</t>
    </rPh>
    <rPh sb="36" eb="37">
      <t>タ</t>
    </rPh>
    <rPh sb="37" eb="40">
      <t>ネッチュウショウ</t>
    </rPh>
    <rPh sb="40" eb="42">
      <t>タイサク</t>
    </rPh>
    <rPh sb="43" eb="44">
      <t>シ</t>
    </rPh>
    <rPh sb="46" eb="47">
      <t>ト</t>
    </rPh>
    <rPh sb="48" eb="49">
      <t>ク</t>
    </rPh>
    <rPh sb="50" eb="51">
      <t>トウ</t>
    </rPh>
    <phoneticPr fontId="2"/>
  </si>
  <si>
    <t>購入先</t>
  </si>
  <si>
    <t>対象CO2量</t>
    <rPh sb="0" eb="2">
      <t>タイショウ</t>
    </rPh>
    <rPh sb="5" eb="6">
      <t>リョウ</t>
    </rPh>
    <phoneticPr fontId="2"/>
  </si>
  <si>
    <t>４グリーン電力証書等にてCO2排出量の削減をする場合は下記を記入してください。
　事業完了時までに購入等をしていただきます。</t>
    <rPh sb="15" eb="17">
      <t>ハイシュツ</t>
    </rPh>
    <rPh sb="17" eb="18">
      <t>リョウ</t>
    </rPh>
    <rPh sb="19" eb="21">
      <t>サクゲン</t>
    </rPh>
    <rPh sb="24" eb="26">
      <t>バアイ</t>
    </rPh>
    <rPh sb="27" eb="29">
      <t>カキ</t>
    </rPh>
    <rPh sb="30" eb="32">
      <t>キニュウ</t>
    </rPh>
    <rPh sb="41" eb="43">
      <t>ジギョウ</t>
    </rPh>
    <rPh sb="43" eb="45">
      <t>カンリョウ</t>
    </rPh>
    <rPh sb="45" eb="46">
      <t>ジ</t>
    </rPh>
    <rPh sb="49" eb="51">
      <t>コウニュウ</t>
    </rPh>
    <rPh sb="51" eb="52">
      <t>トウ</t>
    </rPh>
    <phoneticPr fontId="2"/>
  </si>
  <si>
    <t>太陽光発電（　　）</t>
    <rPh sb="0" eb="3">
      <t>タイヨウコウ</t>
    </rPh>
    <rPh sb="3" eb="5">
      <t>ハツデン</t>
    </rPh>
    <phoneticPr fontId="2"/>
  </si>
  <si>
    <t>4月</t>
  </si>
  <si>
    <t>5月</t>
    <rPh sb="1" eb="2">
      <t>ガツ</t>
    </rPh>
    <phoneticPr fontId="32"/>
  </si>
  <si>
    <t>6月</t>
    <rPh sb="1" eb="2">
      <t>ガツ</t>
    </rPh>
    <phoneticPr fontId="32"/>
  </si>
  <si>
    <t>7月</t>
  </si>
  <si>
    <t>8月</t>
  </si>
  <si>
    <t>9月</t>
  </si>
  <si>
    <t>10月</t>
  </si>
  <si>
    <t>11月</t>
  </si>
  <si>
    <t>12月</t>
  </si>
  <si>
    <t>1月</t>
  </si>
  <si>
    <t>2月</t>
  </si>
  <si>
    <t>3月</t>
  </si>
  <si>
    <t>計</t>
    <rPh sb="0" eb="1">
      <t>ケイ</t>
    </rPh>
    <phoneticPr fontId="32"/>
  </si>
  <si>
    <t>エネルギー使用量　一覧</t>
    <rPh sb="5" eb="8">
      <t>シヨウリョウ</t>
    </rPh>
    <rPh sb="9" eb="11">
      <t>イチラン</t>
    </rPh>
    <phoneticPr fontId="2"/>
  </si>
  <si>
    <t>年度</t>
    <rPh sb="0" eb="2">
      <t>ネンド</t>
    </rPh>
    <phoneticPr fontId="2"/>
  </si>
  <si>
    <t>単位</t>
    <rPh sb="0" eb="2">
      <t>タンイ</t>
    </rPh>
    <phoneticPr fontId="2"/>
  </si>
  <si>
    <t>CO2排出量換算係数</t>
    <phoneticPr fontId="2"/>
  </si>
  <si>
    <t>年間二酸化炭素発生量</t>
    <rPh sb="0" eb="2">
      <t>ネンカン</t>
    </rPh>
    <rPh sb="2" eb="7">
      <t>ニサンカタンソ</t>
    </rPh>
    <rPh sb="7" eb="10">
      <t>ハッセイリョウ</t>
    </rPh>
    <phoneticPr fontId="2"/>
  </si>
  <si>
    <t>エネルギー別の使用量がわかる証書を添付すること</t>
    <rPh sb="14" eb="16">
      <t>ショウショ</t>
    </rPh>
    <rPh sb="17" eb="19">
      <t>テンプ</t>
    </rPh>
    <phoneticPr fontId="2"/>
  </si>
  <si>
    <t>法人登記簿記載の職位</t>
    <rPh sb="0" eb="2">
      <t>ホウジン</t>
    </rPh>
    <rPh sb="2" eb="5">
      <t>トウキボ</t>
    </rPh>
    <rPh sb="5" eb="7">
      <t>キサイ</t>
    </rPh>
    <rPh sb="8" eb="10">
      <t>ショクイ</t>
    </rPh>
    <phoneticPr fontId="2"/>
  </si>
  <si>
    <t>代表取締役　科学　太郎</t>
    <rPh sb="0" eb="5">
      <t>ダイヒョウトリシマリヤク</t>
    </rPh>
    <rPh sb="6" eb="8">
      <t>カガク</t>
    </rPh>
    <rPh sb="9" eb="11">
      <t>タロウ</t>
    </rPh>
    <phoneticPr fontId="2"/>
  </si>
  <si>
    <t>空調設備</t>
    <rPh sb="0" eb="2">
      <t>クウチョウ</t>
    </rPh>
    <rPh sb="2" eb="4">
      <t>セツビ</t>
    </rPh>
    <phoneticPr fontId="2"/>
  </si>
  <si>
    <t>空調工事費</t>
    <rPh sb="0" eb="5">
      <t>クウチョウコウジヒ</t>
    </rPh>
    <phoneticPr fontId="2"/>
  </si>
  <si>
    <t>測定機器</t>
    <rPh sb="0" eb="4">
      <t>ソクテイキキ</t>
    </rPh>
    <phoneticPr fontId="2"/>
  </si>
  <si>
    <t>空調設備</t>
    <rPh sb="0" eb="4">
      <t>クウチョウセツビ</t>
    </rPh>
    <phoneticPr fontId="2"/>
  </si>
  <si>
    <t>AAA140BBB</t>
    <phoneticPr fontId="2"/>
  </si>
  <si>
    <t>ルームエアコン</t>
    <phoneticPr fontId="2"/>
  </si>
  <si>
    <t>無し</t>
    <rPh sb="0" eb="1">
      <t>ナ</t>
    </rPh>
    <phoneticPr fontId="2"/>
  </si>
  <si>
    <t>番　　　　　号</t>
    <phoneticPr fontId="2"/>
  </si>
  <si>
    <t>円）</t>
    <phoneticPr fontId="2"/>
  </si>
  <si>
    <t xml:space="preserve">　　（うち消費税及び地方消費税相当額 </t>
    <phoneticPr fontId="2"/>
  </si>
  <si>
    <t>５　補助事業の開始及び完了予定年月日（検収予定日）</t>
    <rPh sb="19" eb="24">
      <t>ケンシュウヨテイビ</t>
    </rPh>
    <phoneticPr fontId="2"/>
  </si>
  <si>
    <t>(kgCO2)</t>
    <phoneticPr fontId="2"/>
  </si>
  <si>
    <t>＊　事業の実施スケジュールを記入する。全工程を含めた実施スケジュールとし、事業内容と照らし合わせ、何をどこまで実施するのかが明らかに分かるように記入してください
＊　検収予定日・支払完了予定日・実績報告提出予定日は必ず記入してください
＊　実施スケジュールは別紙(工程表等）を添付してもよい</t>
    <rPh sb="83" eb="88">
      <t>ケンシュウヨテイビ</t>
    </rPh>
    <phoneticPr fontId="2"/>
  </si>
  <si>
    <t xml:space="preserve">通常時における使用用途及び運用時間を記載してください。
例：会議室として利用、年間使用日数約180日、年間約900時間、外部からの申請による会議等も実施可能な会議室となっている。夏季については、会議室は夜の時間帯のみに使用し、昼間は市民が自由に利用できる涼み所として開放する。
</t>
    <phoneticPr fontId="2"/>
  </si>
  <si>
    <t>水曜日(定休日）を除く毎日</t>
    <rPh sb="0" eb="1">
      <t>スイ</t>
    </rPh>
    <rPh sb="2" eb="3">
      <t>ニチ</t>
    </rPh>
    <rPh sb="4" eb="7">
      <t>テイキュウビ</t>
    </rPh>
    <rPh sb="9" eb="10">
      <t>ノゾ</t>
    </rPh>
    <rPh sb="11" eb="13">
      <t>マイニチ</t>
    </rPh>
    <phoneticPr fontId="2"/>
  </si>
  <si>
    <t>年間CO2量
（kgCO2/年）</t>
    <phoneticPr fontId="2"/>
  </si>
  <si>
    <r>
      <t xml:space="preserve">年間CO2量
</t>
    </r>
    <r>
      <rPr>
        <sz val="9"/>
        <color theme="1"/>
        <rFont val="ＭＳ ゴシック"/>
        <family val="3"/>
        <charset val="128"/>
      </rPr>
      <t>（kgCO2/年）</t>
    </r>
    <phoneticPr fontId="2"/>
  </si>
  <si>
    <t>※2－1で実施する補助対象工事においてCO2排出量が増加分を削減するための、補助対象外となる既存設備の改修、太陽光発電設備の導入工事内容を記載してください。</t>
    <rPh sb="5" eb="7">
      <t>ジッシ</t>
    </rPh>
    <rPh sb="9" eb="13">
      <t>ホジョタイショウ</t>
    </rPh>
    <rPh sb="13" eb="15">
      <t>コウジ</t>
    </rPh>
    <rPh sb="22" eb="25">
      <t>ハイシュツリョウ</t>
    </rPh>
    <rPh sb="26" eb="28">
      <t>ゾウカ</t>
    </rPh>
    <rPh sb="28" eb="29">
      <t>ブン</t>
    </rPh>
    <rPh sb="30" eb="32">
      <t>サクゲン</t>
    </rPh>
    <rPh sb="38" eb="40">
      <t>ホジョ</t>
    </rPh>
    <rPh sb="40" eb="42">
      <t>タイショウ</t>
    </rPh>
    <rPh sb="42" eb="43">
      <t>ガイ</t>
    </rPh>
    <rPh sb="46" eb="48">
      <t>キソン</t>
    </rPh>
    <rPh sb="48" eb="50">
      <t>セツビ</t>
    </rPh>
    <rPh sb="51" eb="53">
      <t>カイシュウ</t>
    </rPh>
    <rPh sb="54" eb="57">
      <t>タイヨウコウ</t>
    </rPh>
    <rPh sb="57" eb="59">
      <t>ハツデン</t>
    </rPh>
    <rPh sb="59" eb="61">
      <t>セツビ</t>
    </rPh>
    <rPh sb="62" eb="64">
      <t>ドウニュウ</t>
    </rPh>
    <rPh sb="64" eb="66">
      <t>コウジ</t>
    </rPh>
    <rPh sb="66" eb="68">
      <t>ナイヨウ</t>
    </rPh>
    <rPh sb="69" eb="71">
      <t>キサイ</t>
    </rPh>
    <phoneticPr fontId="2"/>
  </si>
  <si>
    <t>電話/携帯番号</t>
    <rPh sb="0" eb="2">
      <t>デンワ</t>
    </rPh>
    <rPh sb="3" eb="5">
      <t>ケイタイ</t>
    </rPh>
    <rPh sb="5" eb="7">
      <t>バンゴウ</t>
    </rPh>
    <phoneticPr fontId="4"/>
  </si>
  <si>
    <t>代行申請者</t>
    <rPh sb="0" eb="2">
      <t>ダイコウ</t>
    </rPh>
    <rPh sb="2" eb="5">
      <t>シンセイシャ</t>
    </rPh>
    <phoneticPr fontId="4"/>
  </si>
  <si>
    <t>受入可能人数・対象面積</t>
    <rPh sb="0" eb="2">
      <t>ウケイレ</t>
    </rPh>
    <rPh sb="2" eb="4">
      <t>カノウ</t>
    </rPh>
    <rPh sb="4" eb="6">
      <t>ニンズウ</t>
    </rPh>
    <rPh sb="7" eb="9">
      <t>タイショウ</t>
    </rPh>
    <rPh sb="9" eb="11">
      <t>メンセキ</t>
    </rPh>
    <phoneticPr fontId="2"/>
  </si>
  <si>
    <t>１．クーリングシェルター内の空調改修に伴うCO2排出量</t>
    <rPh sb="12" eb="13">
      <t>ナイ</t>
    </rPh>
    <rPh sb="14" eb="18">
      <t>クウチョウカイシュウ</t>
    </rPh>
    <rPh sb="19" eb="20">
      <t>トモナ</t>
    </rPh>
    <rPh sb="24" eb="27">
      <t>ハイシュツリョウ</t>
    </rPh>
    <phoneticPr fontId="2"/>
  </si>
  <si>
    <t>パッケージエアコン①</t>
    <phoneticPr fontId="2"/>
  </si>
  <si>
    <t>パッケージエアコンＡ</t>
    <phoneticPr fontId="2"/>
  </si>
  <si>
    <t>１ｸｰﾘﾝｸﾞｼｪﾙﾀｰ内の空調改修に伴うCO2排出量</t>
    <rPh sb="12" eb="13">
      <t>ナイ</t>
    </rPh>
    <rPh sb="14" eb="16">
      <t>クウチョウ</t>
    </rPh>
    <rPh sb="16" eb="18">
      <t>カイシュウ</t>
    </rPh>
    <phoneticPr fontId="2"/>
  </si>
  <si>
    <t>１ｸｰﾘﾝｸﾞｼｪﾙﾀｰ内の設備導入に伴うCO2排出量</t>
    <rPh sb="12" eb="13">
      <t>ナイ</t>
    </rPh>
    <rPh sb="14" eb="16">
      <t>セツビ</t>
    </rPh>
    <phoneticPr fontId="2"/>
  </si>
  <si>
    <t>２．既存設備改修（クーリングシェルター以外）に伴うCO2削減量</t>
    <rPh sb="2" eb="4">
      <t>キソン</t>
    </rPh>
    <rPh sb="4" eb="6">
      <t>セツビ</t>
    </rPh>
    <rPh sb="6" eb="8">
      <t>カイシュウ</t>
    </rPh>
    <rPh sb="19" eb="21">
      <t>イガイ</t>
    </rPh>
    <rPh sb="23" eb="24">
      <t>トモナ</t>
    </rPh>
    <rPh sb="28" eb="31">
      <t>サクゲンリョウ</t>
    </rPh>
    <phoneticPr fontId="2"/>
  </si>
  <si>
    <t>パッケージエアコンB</t>
    <phoneticPr fontId="2"/>
  </si>
  <si>
    <t>デコ活応援団への参画</t>
  </si>
  <si>
    <t>デコ活宣言</t>
  </si>
  <si>
    <t>2050年のカーボンニュートラル達成を目標として設定し、野心的な中間目標等を設定している</t>
    <phoneticPr fontId="2"/>
  </si>
  <si>
    <t>デコ活応援団への参画、デコ活宣言の実施</t>
    <phoneticPr fontId="2"/>
  </si>
  <si>
    <t>識別番号</t>
    <rPh sb="0" eb="4">
      <t>シキベツバンゴウ</t>
    </rPh>
    <phoneticPr fontId="2"/>
  </si>
  <si>
    <t>原則2024年度、休業等の影響があって2024年度が特異なデータの場合は平常時の年度</t>
    <rPh sb="0" eb="2">
      <t>ゲンソク</t>
    </rPh>
    <rPh sb="6" eb="8">
      <t>ネンド</t>
    </rPh>
    <rPh sb="9" eb="12">
      <t>キュウギョウトウ</t>
    </rPh>
    <rPh sb="13" eb="15">
      <t>エイキョウ</t>
    </rPh>
    <rPh sb="23" eb="25">
      <t>ネンド</t>
    </rPh>
    <rPh sb="26" eb="28">
      <t>トクイ</t>
    </rPh>
    <rPh sb="33" eb="35">
      <t>バアイ</t>
    </rPh>
    <rPh sb="36" eb="38">
      <t>ヘイジョウ</t>
    </rPh>
    <rPh sb="38" eb="39">
      <t>ジ</t>
    </rPh>
    <rPh sb="40" eb="42">
      <t>ネンド</t>
    </rPh>
    <phoneticPr fontId="2"/>
  </si>
  <si>
    <t>令和６年度二酸化炭素排出抑制対策事業費等補助金（建築物等のZEB化・省CO2化普及加速事業）
交付申請書</t>
    <phoneticPr fontId="2"/>
  </si>
  <si>
    <t>　令和６年度二酸化炭素排出抑制対策事業費等補助金（建築物等のZEB化・省CO2化普及加速事業）交付規程（以下「交付規程」という。）第５条の規定により上記補助金の交付について下記のとおり申請します。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2"/>
  </si>
  <si>
    <t>令和６年度二酸化炭素排出抑制対策事業費等補助金
（建築物等のZEB化・省CO2化普及加速事業）
実施計画書</t>
    <rPh sb="48" eb="50">
      <t>ジッシ</t>
    </rPh>
    <rPh sb="50" eb="53">
      <t>ケイカクショ</t>
    </rPh>
    <phoneticPr fontId="4"/>
  </si>
  <si>
    <t>令和６年度二酸化炭素排出抑制対策事業費等補助金（建築物等のZEB化・省CO2化普及加速事業）クーリングシェルターの普及に向けた高効率空調導入支援事業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</si>
</sst>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176" formatCode="#,###&quot;円&quot;"/>
    <numFmt numFmtId="177" formatCode="#,##0&quot;円&quot;"/>
    <numFmt numFmtId="178" formatCode="#,###"/>
    <numFmt numFmtId="179" formatCode="yyyy&quot;年&quot;m&quot;月&quot;d&quot;日&quot;;@"/>
    <numFmt numFmtId="180" formatCode="#"/>
    <numFmt numFmtId="181" formatCode="[$]ggge&quot;年&quot;m&quot;月&quot;d&quot;日&quot;;@" x16r2:formatCode16="[$-ja-JP-x-gannen]ggge&quot;年&quot;m&quot;月&quot;d&quot;日&quot;;@"/>
    <numFmt numFmtId="182" formatCode="0.00_);[Red]\(0.00\)"/>
    <numFmt numFmtId="183" formatCode="0.000_);[Red]\(0.000\)"/>
    <numFmt numFmtId="184" formatCode="#,##0_);[Red]\(#,##0\)"/>
    <numFmt numFmtId="185" formatCode="#,##0.000_ "/>
    <numFmt numFmtId="186" formatCode="#,##0.0_ "/>
    <numFmt numFmtId="187" formatCode="#,##0.0;[Red]\-#,##0.0"/>
    <numFmt numFmtId="188" formatCode="#,##0.000;[Red]\-#,##0.000"/>
    <numFmt numFmtId="189" formatCode="0.0"/>
  </numFmts>
  <fonts count="3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4"/>
      <color rgb="FFFF0000"/>
      <name val="游ゴシック"/>
      <family val="3"/>
      <charset val="128"/>
      <scheme val="minor"/>
    </font>
    <font>
      <b/>
      <sz val="9"/>
      <color indexed="81"/>
      <name val="MS P ゴシック"/>
      <family val="3"/>
      <charset val="128"/>
    </font>
    <font>
      <sz val="12"/>
      <color theme="1"/>
      <name val="ＭＳ 明朝"/>
      <family val="1"/>
      <charset val="128"/>
    </font>
    <font>
      <sz val="12"/>
      <color rgb="FF000000"/>
      <name val="ＭＳ 明朝"/>
      <family val="1"/>
      <charset val="128"/>
    </font>
    <font>
      <sz val="11"/>
      <color theme="1"/>
      <name val="Segoe UI Symbol"/>
      <family val="2"/>
    </font>
    <font>
      <sz val="10"/>
      <color theme="1"/>
      <name val="ＭＳ 明朝"/>
      <family val="1"/>
      <charset val="128"/>
    </font>
    <font>
      <sz val="10"/>
      <color rgb="FFFF0000"/>
      <name val="ＭＳ 明朝"/>
      <family val="1"/>
      <charset val="128"/>
    </font>
    <font>
      <sz val="10"/>
      <name val="ＭＳ 明朝"/>
      <family val="1"/>
      <charset val="128"/>
    </font>
    <font>
      <sz val="10"/>
      <color theme="1"/>
      <name val="ＭＳ ゴシック"/>
      <family val="3"/>
      <charset val="128"/>
    </font>
    <font>
      <vertAlign val="superscript"/>
      <sz val="10"/>
      <color indexed="8"/>
      <name val="ＭＳ ゴシック"/>
      <family val="3"/>
      <charset val="128"/>
    </font>
    <font>
      <b/>
      <sz val="10"/>
      <color rgb="FFFF0000"/>
      <name val="ＭＳ ゴシック"/>
      <family val="3"/>
      <charset val="128"/>
    </font>
    <font>
      <sz val="10"/>
      <name val="ＭＳ ゴシック"/>
      <family val="3"/>
      <charset val="128"/>
    </font>
    <font>
      <sz val="10"/>
      <color rgb="FFFF0000"/>
      <name val="ＭＳ ゴシック"/>
      <family val="3"/>
      <charset val="128"/>
    </font>
    <font>
      <sz val="9"/>
      <name val="ＭＳ 明朝"/>
      <family val="1"/>
      <charset val="128"/>
    </font>
    <font>
      <b/>
      <sz val="14"/>
      <color theme="1"/>
      <name val="ＭＳ ゴシック"/>
      <family val="3"/>
      <charset val="128"/>
    </font>
    <font>
      <sz val="14"/>
      <color theme="1"/>
      <name val="ＭＳ ゴシック"/>
      <family val="3"/>
      <charset val="128"/>
    </font>
    <font>
      <sz val="8"/>
      <name val="ＭＳ 明朝"/>
      <family val="1"/>
      <charset val="128"/>
    </font>
    <font>
      <sz val="9"/>
      <color indexed="81"/>
      <name val="MS P ゴシック"/>
      <family val="3"/>
      <charset val="128"/>
    </font>
    <font>
      <sz val="10"/>
      <color theme="1"/>
      <name val="メイリオ"/>
      <family val="2"/>
      <charset val="128"/>
    </font>
    <font>
      <sz val="6"/>
      <name val="メイリオ"/>
      <family val="2"/>
      <charset val="128"/>
    </font>
    <font>
      <sz val="9"/>
      <color theme="1"/>
      <name val="メイリオ"/>
      <family val="2"/>
      <charset val="128"/>
    </font>
    <font>
      <sz val="8"/>
      <color theme="1"/>
      <name val="游ゴシック"/>
      <family val="2"/>
      <charset val="128"/>
      <scheme val="minor"/>
    </font>
    <font>
      <sz val="8"/>
      <color theme="1"/>
      <name val="ＭＳ ゴシック"/>
      <family val="3"/>
      <charset val="128"/>
    </font>
    <font>
      <sz val="9"/>
      <color theme="1"/>
      <name val="ＭＳ ゴシック"/>
      <family val="3"/>
      <charset val="128"/>
    </font>
    <font>
      <sz val="8"/>
      <color theme="1"/>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rgb="FFFFFFCC"/>
        <bgColor indexed="64"/>
      </patternFill>
    </fill>
    <fill>
      <patternFill patternType="solid">
        <fgColor rgb="FFFFFFFF"/>
        <bgColor auto="1"/>
      </patternFill>
    </fill>
  </fills>
  <borders count="43">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9" fontId="3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391">
    <xf numFmtId="0" fontId="0" fillId="0" borderId="0" xfId="0">
      <alignment vertical="center"/>
    </xf>
    <xf numFmtId="0" fontId="3" fillId="2" borderId="0" xfId="0" applyFont="1" applyFill="1">
      <alignment vertical="center"/>
    </xf>
    <xf numFmtId="0" fontId="5" fillId="2" borderId="0" xfId="0" applyFont="1" applyFill="1">
      <alignment vertical="center"/>
    </xf>
    <xf numFmtId="0" fontId="3" fillId="2" borderId="5" xfId="0" applyFont="1" applyFill="1" applyBorder="1">
      <alignment vertical="center"/>
    </xf>
    <xf numFmtId="0" fontId="3" fillId="2" borderId="0" xfId="0" applyFont="1" applyFill="1" applyProtection="1">
      <alignment vertical="center"/>
      <protection locked="0"/>
    </xf>
    <xf numFmtId="0" fontId="3" fillId="2" borderId="5" xfId="0" applyFont="1" applyFill="1" applyBorder="1" applyAlignment="1" applyProtection="1">
      <alignment horizontal="centerContinuous" vertical="center"/>
      <protection locked="0"/>
    </xf>
    <xf numFmtId="0" fontId="3" fillId="2" borderId="13" xfId="0" applyFont="1" applyFill="1" applyBorder="1" applyAlignment="1" applyProtection="1">
      <alignment horizontal="centerContinuous" vertical="center"/>
      <protection locked="0"/>
    </xf>
    <xf numFmtId="0" fontId="3" fillId="2" borderId="10" xfId="0" applyFont="1" applyFill="1" applyBorder="1" applyAlignment="1" applyProtection="1">
      <alignment horizontal="centerContinuous" vertical="center"/>
      <protection locked="0"/>
    </xf>
    <xf numFmtId="0" fontId="3" fillId="2" borderId="13" xfId="0" applyFont="1" applyFill="1" applyBorder="1" applyProtection="1">
      <alignment vertical="center"/>
      <protection locked="0"/>
    </xf>
    <xf numFmtId="0" fontId="3" fillId="2" borderId="10" xfId="0" applyFont="1" applyFill="1" applyBorder="1" applyProtection="1">
      <alignment vertical="center"/>
      <protection locked="0"/>
    </xf>
    <xf numFmtId="0" fontId="3" fillId="2" borderId="5" xfId="0" applyFont="1" applyFill="1" applyBorder="1" applyProtection="1">
      <alignment vertical="center"/>
      <protection locked="0"/>
    </xf>
    <xf numFmtId="0" fontId="3" fillId="2" borderId="13" xfId="0" applyFont="1" applyFill="1" applyBorder="1">
      <alignment vertical="center"/>
    </xf>
    <xf numFmtId="0" fontId="3" fillId="2" borderId="10" xfId="0" applyFont="1" applyFill="1" applyBorder="1">
      <alignment vertical="center"/>
    </xf>
    <xf numFmtId="0" fontId="3" fillId="2" borderId="6" xfId="0" applyFont="1" applyFill="1" applyBorder="1" applyAlignment="1" applyProtection="1">
      <alignment horizontal="centerContinuous" vertical="center"/>
      <protection locked="0"/>
    </xf>
    <xf numFmtId="0" fontId="3" fillId="2" borderId="1" xfId="0" applyFont="1" applyFill="1" applyBorder="1" applyAlignment="1" applyProtection="1">
      <alignment horizontal="centerContinuous" vertical="center"/>
      <protection locked="0"/>
    </xf>
    <xf numFmtId="0" fontId="3" fillId="2" borderId="1" xfId="0" applyFont="1" applyFill="1" applyBorder="1" applyProtection="1">
      <alignment vertical="center"/>
      <protection locked="0"/>
    </xf>
    <xf numFmtId="0" fontId="3" fillId="2" borderId="6" xfId="0" applyFont="1" applyFill="1" applyBorder="1" applyProtection="1">
      <alignment vertical="center"/>
      <protection locked="0"/>
    </xf>
    <xf numFmtId="0" fontId="3" fillId="2" borderId="6" xfId="0" applyFont="1" applyFill="1" applyBorder="1">
      <alignment vertical="center"/>
    </xf>
    <xf numFmtId="0" fontId="3" fillId="2" borderId="1" xfId="0" applyFont="1" applyFill="1" applyBorder="1">
      <alignment vertical="center"/>
    </xf>
    <xf numFmtId="0" fontId="3" fillId="2" borderId="14" xfId="0" applyFont="1" applyFill="1" applyBorder="1" applyProtection="1">
      <alignment vertical="center"/>
      <protection locked="0"/>
    </xf>
    <xf numFmtId="0" fontId="3" fillId="2" borderId="8" xfId="0" applyFont="1" applyFill="1" applyBorder="1" applyProtection="1">
      <alignment vertical="center"/>
      <protection locked="0"/>
    </xf>
    <xf numFmtId="0" fontId="3" fillId="2" borderId="7" xfId="0" applyFont="1" applyFill="1" applyBorder="1" applyProtection="1">
      <alignment vertical="center"/>
      <protection locked="0"/>
    </xf>
    <xf numFmtId="0" fontId="3" fillId="2" borderId="2" xfId="0" applyFont="1" applyFill="1" applyBorder="1" applyAlignment="1" applyProtection="1">
      <alignment horizontal="centerContinuous" vertical="center"/>
      <protection locked="0"/>
    </xf>
    <xf numFmtId="0" fontId="3" fillId="2" borderId="4" xfId="0" applyFont="1" applyFill="1" applyBorder="1" applyAlignment="1" applyProtection="1">
      <alignment horizontal="centerContinuous" vertical="center"/>
      <protection locked="0"/>
    </xf>
    <xf numFmtId="0" fontId="3" fillId="2" borderId="4" xfId="0" applyFont="1" applyFill="1" applyBorder="1" applyProtection="1">
      <alignment vertical="center"/>
      <protection locked="0"/>
    </xf>
    <xf numFmtId="0" fontId="3" fillId="2" borderId="3" xfId="0" applyFont="1" applyFill="1" applyBorder="1" applyProtection="1">
      <alignment vertical="center"/>
      <protection locked="0"/>
    </xf>
    <xf numFmtId="0" fontId="3" fillId="2" borderId="2" xfId="0" applyFont="1" applyFill="1" applyBorder="1" applyProtection="1">
      <alignment vertical="center"/>
      <protection locked="0"/>
    </xf>
    <xf numFmtId="0" fontId="6"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0" fillId="0" borderId="9" xfId="0" applyBorder="1">
      <alignment vertical="center"/>
    </xf>
    <xf numFmtId="0" fontId="0" fillId="0" borderId="9" xfId="0" applyBorder="1" applyAlignment="1">
      <alignment horizontal="center" vertical="center"/>
    </xf>
    <xf numFmtId="0" fontId="3" fillId="2" borderId="0" xfId="0" applyFont="1" applyFill="1" applyAlignment="1" applyProtection="1">
      <alignment horizontal="centerContinuous" vertical="center"/>
      <protection locked="0"/>
    </xf>
    <xf numFmtId="0" fontId="9" fillId="2" borderId="9" xfId="0" applyFont="1" applyFill="1" applyBorder="1" applyAlignment="1">
      <alignment horizontal="left" vertical="center"/>
    </xf>
    <xf numFmtId="0" fontId="9" fillId="0" borderId="0" xfId="0" applyFont="1" applyAlignment="1">
      <alignment horizontal="left" vertical="center"/>
    </xf>
    <xf numFmtId="0" fontId="0" fillId="0" borderId="0" xfId="0"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shrinkToFit="1"/>
    </xf>
    <xf numFmtId="0" fontId="18" fillId="2" borderId="0" xfId="0" applyFont="1" applyFill="1">
      <alignment vertical="center"/>
    </xf>
    <xf numFmtId="0" fontId="18" fillId="0" borderId="5" xfId="0" applyFont="1" applyBorder="1" applyAlignment="1">
      <alignment vertical="center" shrinkToFit="1"/>
    </xf>
    <xf numFmtId="0" fontId="19" fillId="0" borderId="14" xfId="0" applyFont="1" applyBorder="1" applyAlignment="1">
      <alignment vertical="top" wrapText="1"/>
    </xf>
    <xf numFmtId="0" fontId="18" fillId="0" borderId="0" xfId="0" applyFont="1">
      <alignment vertical="center"/>
    </xf>
    <xf numFmtId="0" fontId="20" fillId="2" borderId="13" xfId="0" applyFont="1" applyFill="1" applyBorder="1" applyAlignment="1">
      <alignment horizontal="left" vertical="center"/>
    </xf>
    <xf numFmtId="0" fontId="19" fillId="0" borderId="15" xfId="0" applyFont="1" applyBorder="1" applyAlignment="1">
      <alignment vertical="top" wrapText="1"/>
    </xf>
    <xf numFmtId="0" fontId="19" fillId="0" borderId="16" xfId="0" applyFont="1" applyBorder="1" applyAlignment="1">
      <alignment vertical="top" wrapText="1"/>
    </xf>
    <xf numFmtId="0" fontId="19" fillId="0" borderId="29" xfId="0" applyFont="1" applyBorder="1" applyAlignment="1">
      <alignment vertical="top" wrapText="1"/>
    </xf>
    <xf numFmtId="0" fontId="19" fillId="0" borderId="28" xfId="0" applyFont="1" applyBorder="1" applyAlignment="1">
      <alignment vertical="top" wrapText="1"/>
    </xf>
    <xf numFmtId="0" fontId="6" fillId="0" borderId="15" xfId="0" applyFont="1" applyBorder="1">
      <alignment vertical="center"/>
    </xf>
    <xf numFmtId="0" fontId="18" fillId="0" borderId="16" xfId="0" applyFont="1" applyBorder="1">
      <alignment vertical="center"/>
    </xf>
    <xf numFmtId="0" fontId="18" fillId="0" borderId="15" xfId="0" applyFont="1" applyBorder="1">
      <alignment vertical="center"/>
    </xf>
    <xf numFmtId="0" fontId="18" fillId="2" borderId="15" xfId="0" applyFont="1" applyFill="1" applyBorder="1">
      <alignment vertical="center"/>
    </xf>
    <xf numFmtId="0" fontId="18" fillId="2" borderId="16" xfId="0" applyFont="1" applyFill="1" applyBorder="1">
      <alignment vertical="center"/>
    </xf>
    <xf numFmtId="0" fontId="20" fillId="2" borderId="17" xfId="0" applyFont="1" applyFill="1" applyBorder="1" applyAlignment="1">
      <alignment horizontal="left" vertical="center"/>
    </xf>
    <xf numFmtId="0" fontId="20" fillId="2" borderId="27" xfId="0" applyFont="1" applyFill="1" applyBorder="1" applyAlignment="1">
      <alignment horizontal="left" vertical="center"/>
    </xf>
    <xf numFmtId="0" fontId="18" fillId="2" borderId="30"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5" xfId="0" applyFont="1" applyFill="1" applyBorder="1" applyAlignment="1">
      <alignment horizontal="left" vertical="center"/>
    </xf>
    <xf numFmtId="0" fontId="21" fillId="0" borderId="0" xfId="0" applyFont="1">
      <alignment vertical="center"/>
    </xf>
    <xf numFmtId="0" fontId="21" fillId="0" borderId="0" xfId="0" applyFont="1" applyAlignment="1">
      <alignment vertical="center" shrinkToFit="1"/>
    </xf>
    <xf numFmtId="0" fontId="21" fillId="0" borderId="31" xfId="0" applyFont="1" applyBorder="1">
      <alignment vertical="center"/>
    </xf>
    <xf numFmtId="0" fontId="21" fillId="5" borderId="31" xfId="0" applyFont="1" applyFill="1" applyBorder="1" applyAlignment="1">
      <alignment horizontal="center" vertical="center"/>
    </xf>
    <xf numFmtId="182" fontId="21" fillId="5" borderId="31" xfId="0" applyNumberFormat="1" applyFont="1" applyFill="1" applyBorder="1">
      <alignment vertical="center"/>
    </xf>
    <xf numFmtId="183" fontId="21" fillId="5" borderId="31" xfId="0" applyNumberFormat="1" applyFont="1" applyFill="1" applyBorder="1">
      <alignment vertical="center"/>
    </xf>
    <xf numFmtId="182" fontId="21" fillId="5" borderId="31" xfId="1" applyNumberFormat="1" applyFont="1" applyFill="1" applyBorder="1">
      <alignment vertical="center"/>
    </xf>
    <xf numFmtId="0" fontId="21" fillId="0" borderId="0" xfId="0" applyFont="1" applyAlignment="1">
      <alignment vertical="center" wrapText="1"/>
    </xf>
    <xf numFmtId="0" fontId="23" fillId="0" borderId="0" xfId="0" applyFont="1" applyAlignment="1">
      <alignment vertical="center" wrapText="1"/>
    </xf>
    <xf numFmtId="184" fontId="24" fillId="0" borderId="0" xfId="0" applyNumberFormat="1" applyFont="1" applyAlignment="1">
      <alignment vertical="center" wrapText="1"/>
    </xf>
    <xf numFmtId="0" fontId="21" fillId="0" borderId="9" xfId="0" applyFont="1" applyBorder="1" applyAlignment="1">
      <alignment horizontal="center" vertical="center" wrapText="1"/>
    </xf>
    <xf numFmtId="0" fontId="21" fillId="0" borderId="9" xfId="0" applyFont="1" applyBorder="1" applyAlignment="1">
      <alignment vertical="center" wrapText="1"/>
    </xf>
    <xf numFmtId="0" fontId="21" fillId="0" borderId="9" xfId="0" applyFont="1" applyBorder="1">
      <alignment vertical="center"/>
    </xf>
    <xf numFmtId="0" fontId="21" fillId="0" borderId="9" xfId="0" applyFont="1" applyBorder="1" applyAlignment="1">
      <alignment horizontal="center" vertical="center"/>
    </xf>
    <xf numFmtId="0" fontId="25" fillId="0" borderId="0" xfId="0" applyFont="1">
      <alignment vertical="center"/>
    </xf>
    <xf numFmtId="0" fontId="21" fillId="0" borderId="0" xfId="0" applyFont="1" applyAlignment="1">
      <alignment horizontal="left" vertical="center" wrapText="1"/>
    </xf>
    <xf numFmtId="0" fontId="21" fillId="0" borderId="0" xfId="0" applyFont="1" applyAlignment="1">
      <alignment horizontal="left" vertical="center"/>
    </xf>
    <xf numFmtId="0" fontId="21" fillId="0" borderId="9" xfId="0" applyFont="1" applyBorder="1" applyAlignment="1">
      <alignment vertical="center" shrinkToFit="1"/>
    </xf>
    <xf numFmtId="0" fontId="21" fillId="0" borderId="0" xfId="0" applyFont="1" applyAlignment="1">
      <alignment horizontal="center" vertical="center"/>
    </xf>
    <xf numFmtId="0" fontId="21" fillId="4" borderId="9" xfId="0" applyFont="1" applyFill="1" applyBorder="1" applyAlignment="1" applyProtection="1">
      <alignment horizontal="center" vertical="center" shrinkToFit="1"/>
      <protection locked="0"/>
    </xf>
    <xf numFmtId="0" fontId="21" fillId="0" borderId="12" xfId="0" applyFont="1" applyBorder="1">
      <alignment vertical="center"/>
    </xf>
    <xf numFmtId="0" fontId="23" fillId="0" borderId="12" xfId="0" applyFont="1" applyBorder="1">
      <alignment vertical="center"/>
    </xf>
    <xf numFmtId="186" fontId="21" fillId="3" borderId="9" xfId="0" applyNumberFormat="1" applyFont="1" applyFill="1" applyBorder="1" applyAlignment="1" applyProtection="1">
      <alignment horizontal="right" vertical="center"/>
      <protection locked="0"/>
    </xf>
    <xf numFmtId="185" fontId="21" fillId="0" borderId="9" xfId="0" applyNumberFormat="1" applyFont="1" applyBorder="1">
      <alignment vertical="center"/>
    </xf>
    <xf numFmtId="0" fontId="18" fillId="2" borderId="0" xfId="0" applyFont="1" applyFill="1" applyAlignment="1">
      <alignment vertical="top"/>
    </xf>
    <xf numFmtId="0" fontId="27" fillId="0" borderId="0" xfId="0" applyFont="1">
      <alignment vertical="center"/>
    </xf>
    <xf numFmtId="0" fontId="19" fillId="0" borderId="0" xfId="0" applyFont="1" applyAlignment="1">
      <alignment vertical="top"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6" fillId="0" borderId="0" xfId="0" applyFont="1">
      <alignment vertical="center"/>
    </xf>
    <xf numFmtId="0" fontId="21" fillId="0" borderId="0" xfId="0" applyFont="1" applyAlignment="1">
      <alignment horizontal="center" vertical="center" wrapText="1"/>
    </xf>
    <xf numFmtId="0" fontId="31" fillId="0" borderId="9" xfId="3" applyBorder="1" applyAlignment="1">
      <alignment horizontal="center" vertical="center"/>
    </xf>
    <xf numFmtId="55" fontId="33" fillId="0" borderId="9" xfId="3" applyNumberFormat="1" applyFont="1" applyBorder="1" applyAlignment="1">
      <alignment horizontal="center" vertical="center" wrapText="1"/>
    </xf>
    <xf numFmtId="0" fontId="34" fillId="0" borderId="9" xfId="0" applyFont="1" applyBorder="1">
      <alignment vertical="center"/>
    </xf>
    <xf numFmtId="38" fontId="31" fillId="2" borderId="9" xfId="4" applyFont="1" applyFill="1" applyBorder="1" applyAlignment="1" applyProtection="1">
      <alignment vertical="center" shrinkToFit="1"/>
    </xf>
    <xf numFmtId="38" fontId="0" fillId="0" borderId="9" xfId="0" applyNumberFormat="1" applyBorder="1">
      <alignment vertical="center"/>
    </xf>
    <xf numFmtId="0" fontId="0" fillId="2" borderId="0" xfId="0" applyFill="1" applyAlignment="1">
      <alignment horizontal="left" vertical="center"/>
    </xf>
    <xf numFmtId="187" fontId="21" fillId="0" borderId="9" xfId="1" applyNumberFormat="1" applyFont="1" applyFill="1" applyBorder="1">
      <alignment vertical="center"/>
    </xf>
    <xf numFmtId="187" fontId="21" fillId="0" borderId="9" xfId="0" applyNumberFormat="1" applyFont="1" applyBorder="1">
      <alignment vertical="center"/>
    </xf>
    <xf numFmtId="0" fontId="35" fillId="3" borderId="9" xfId="0" applyFont="1" applyFill="1" applyBorder="1" applyAlignment="1" applyProtection="1">
      <alignment horizontal="left" vertical="center"/>
      <protection locked="0"/>
    </xf>
    <xf numFmtId="0" fontId="35" fillId="3" borderId="9" xfId="0" applyFont="1" applyFill="1" applyBorder="1" applyAlignment="1" applyProtection="1">
      <alignment horizontal="center" vertical="center"/>
      <protection locked="0"/>
    </xf>
    <xf numFmtId="187" fontId="21" fillId="0" borderId="9" xfId="1" applyNumberFormat="1" applyFont="1" applyBorder="1">
      <alignment vertical="center"/>
    </xf>
    <xf numFmtId="179" fontId="0" fillId="3" borderId="9" xfId="0" applyNumberFormat="1" applyFill="1" applyBorder="1" applyAlignment="1" applyProtection="1">
      <alignment horizontal="left" vertical="center"/>
      <protection locked="0"/>
    </xf>
    <xf numFmtId="0" fontId="0" fillId="3" borderId="9" xfId="0" applyFill="1" applyBorder="1" applyProtection="1">
      <alignment vertical="center"/>
      <protection locked="0"/>
    </xf>
    <xf numFmtId="0" fontId="10" fillId="3" borderId="9" xfId="2" applyFill="1" applyBorder="1" applyProtection="1">
      <alignment vertical="center"/>
      <protection locked="0"/>
    </xf>
    <xf numFmtId="0" fontId="21" fillId="4" borderId="9" xfId="0" applyFont="1" applyFill="1" applyBorder="1" applyProtection="1">
      <alignment vertical="center"/>
      <protection locked="0"/>
    </xf>
    <xf numFmtId="0" fontId="21" fillId="3" borderId="9" xfId="0" applyFont="1" applyFill="1" applyBorder="1" applyProtection="1">
      <alignment vertical="center"/>
      <protection locked="0"/>
    </xf>
    <xf numFmtId="0" fontId="21" fillId="3" borderId="9" xfId="0" applyFont="1" applyFill="1" applyBorder="1" applyAlignment="1" applyProtection="1">
      <alignment vertical="center" wrapText="1"/>
      <protection locked="0"/>
    </xf>
    <xf numFmtId="187" fontId="21" fillId="3" borderId="9" xfId="1" applyNumberFormat="1" applyFont="1" applyFill="1" applyBorder="1" applyAlignment="1" applyProtection="1">
      <alignment vertical="center" wrapText="1"/>
      <protection locked="0"/>
    </xf>
    <xf numFmtId="0" fontId="31" fillId="4" borderId="9" xfId="3" applyFill="1" applyBorder="1" applyAlignment="1" applyProtection="1">
      <alignment horizontal="center" vertical="center" wrapText="1"/>
      <protection locked="0"/>
    </xf>
    <xf numFmtId="0" fontId="0" fillId="4" borderId="9" xfId="0" applyFill="1" applyBorder="1" applyAlignment="1" applyProtection="1">
      <alignment horizontal="center" vertical="center"/>
      <protection locked="0"/>
    </xf>
    <xf numFmtId="189" fontId="21" fillId="0" borderId="9" xfId="0" applyNumberFormat="1" applyFont="1" applyBorder="1">
      <alignment vertical="center"/>
    </xf>
    <xf numFmtId="189" fontId="24" fillId="0" borderId="12" xfId="0" applyNumberFormat="1" applyFont="1" applyBorder="1">
      <alignment vertical="center"/>
    </xf>
    <xf numFmtId="38" fontId="0" fillId="0" borderId="9" xfId="1" applyFont="1" applyBorder="1">
      <alignment vertical="center"/>
    </xf>
    <xf numFmtId="38" fontId="9" fillId="3" borderId="0" xfId="1" applyFont="1" applyFill="1" applyAlignment="1" applyProtection="1">
      <alignment vertical="center"/>
      <protection locked="0"/>
    </xf>
    <xf numFmtId="189" fontId="21" fillId="3" borderId="9" xfId="0" applyNumberFormat="1" applyFont="1" applyFill="1" applyBorder="1" applyAlignment="1" applyProtection="1">
      <alignment vertical="center" wrapText="1"/>
      <protection locked="0"/>
    </xf>
    <xf numFmtId="38" fontId="31" fillId="3" borderId="9" xfId="1" applyFont="1" applyFill="1" applyBorder="1" applyProtection="1">
      <alignment vertical="center"/>
      <protection locked="0"/>
    </xf>
    <xf numFmtId="38" fontId="0" fillId="3" borderId="9" xfId="1" applyFont="1" applyFill="1" applyBorder="1" applyProtection="1">
      <alignment vertical="center"/>
      <protection locked="0"/>
    </xf>
    <xf numFmtId="187" fontId="0" fillId="3" borderId="9" xfId="1" applyNumberFormat="1" applyFont="1" applyFill="1" applyBorder="1" applyProtection="1">
      <alignment vertical="center"/>
      <protection locked="0"/>
    </xf>
    <xf numFmtId="187" fontId="31" fillId="2" borderId="9" xfId="4" applyNumberFormat="1" applyFont="1" applyFill="1" applyBorder="1" applyAlignment="1" applyProtection="1">
      <alignment vertical="center" shrinkToFit="1"/>
    </xf>
    <xf numFmtId="0" fontId="0" fillId="0" borderId="0" xfId="0" applyAlignment="1">
      <alignment horizontal="right" vertical="center"/>
    </xf>
    <xf numFmtId="187" fontId="21" fillId="0" borderId="9" xfId="1" applyNumberFormat="1" applyFont="1" applyBorder="1" applyAlignment="1">
      <alignment horizontal="center" vertical="center"/>
    </xf>
    <xf numFmtId="187" fontId="21" fillId="3" borderId="9" xfId="1" applyNumberFormat="1" applyFont="1" applyFill="1" applyBorder="1" applyAlignment="1" applyProtection="1">
      <alignment horizontal="center" vertical="center"/>
      <protection locked="0"/>
    </xf>
    <xf numFmtId="0" fontId="0" fillId="0" borderId="2" xfId="0" applyBorder="1" applyAlignment="1">
      <alignment horizontal="center" vertical="center"/>
    </xf>
    <xf numFmtId="0" fontId="0" fillId="0" borderId="9" xfId="0"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9" fillId="0" borderId="9" xfId="0" applyFont="1" applyBorder="1" applyAlignment="1">
      <alignment horizontal="center" vertical="center"/>
    </xf>
    <xf numFmtId="0" fontId="13" fillId="0" borderId="14" xfId="0" applyFont="1"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38" fontId="0" fillId="0" borderId="0" xfId="1" applyFont="1" applyAlignment="1">
      <alignment horizontal="right" vertical="center"/>
    </xf>
    <xf numFmtId="181" fontId="0" fillId="0" borderId="0" xfId="0" applyNumberFormat="1" applyAlignment="1">
      <alignment horizontal="left" vertical="center"/>
    </xf>
    <xf numFmtId="0" fontId="0" fillId="0" borderId="0" xfId="0" applyAlignment="1">
      <alignment horizontal="left" vertical="center" shrinkToFit="1"/>
    </xf>
    <xf numFmtId="0" fontId="0" fillId="0" borderId="0" xfId="0" applyAlignment="1">
      <alignment horizontal="left"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9" fillId="3" borderId="0" xfId="0" applyFont="1" applyFill="1" applyAlignment="1" applyProtection="1">
      <alignment horizontal="center" vertical="center"/>
      <protection locked="0"/>
    </xf>
    <xf numFmtId="181" fontId="0" fillId="0" borderId="0" xfId="0" applyNumberFormat="1" applyAlignment="1">
      <alignment horizontal="center" vertical="center"/>
    </xf>
    <xf numFmtId="0" fontId="0" fillId="0" borderId="0" xfId="0">
      <alignment vertical="center"/>
    </xf>
    <xf numFmtId="0" fontId="0" fillId="0" borderId="0" xfId="0" applyAlignment="1">
      <alignment horizontal="center" vertical="center"/>
    </xf>
    <xf numFmtId="0" fontId="6" fillId="2" borderId="21" xfId="0" applyFont="1" applyFill="1" applyBorder="1" applyAlignment="1">
      <alignment horizontal="center" vertical="center" wrapText="1"/>
    </xf>
    <xf numFmtId="0" fontId="18" fillId="3" borderId="21" xfId="0" applyFont="1" applyFill="1" applyBorder="1" applyAlignment="1" applyProtection="1">
      <alignment horizontal="center" vertical="center" shrinkToFit="1"/>
      <protection locked="0"/>
    </xf>
    <xf numFmtId="0" fontId="5" fillId="0" borderId="21" xfId="3" applyFont="1" applyBorder="1" applyAlignment="1">
      <alignment horizontal="center" vertical="center" wrapText="1"/>
    </xf>
    <xf numFmtId="0" fontId="18" fillId="3" borderId="22" xfId="0" applyFont="1" applyFill="1" applyBorder="1" applyAlignment="1" applyProtection="1">
      <alignment horizontal="center" vertical="center" shrinkToFit="1"/>
      <protection locked="0"/>
    </xf>
    <xf numFmtId="0" fontId="37" fillId="0" borderId="13" xfId="0" applyFont="1" applyBorder="1" applyAlignment="1">
      <alignment horizontal="center" vertical="center"/>
    </xf>
    <xf numFmtId="0" fontId="37" fillId="0" borderId="10" xfId="0" applyFont="1" applyBorder="1" applyAlignment="1">
      <alignment horizontal="center" vertical="center"/>
    </xf>
    <xf numFmtId="0" fontId="18" fillId="3" borderId="42" xfId="0" applyFont="1" applyFill="1" applyBorder="1" applyAlignment="1" applyProtection="1">
      <alignment horizontal="center" vertical="center" shrinkToFit="1"/>
      <protection locked="0"/>
    </xf>
    <xf numFmtId="0" fontId="18" fillId="3" borderId="39" xfId="0" applyFont="1" applyFill="1" applyBorder="1" applyAlignment="1" applyProtection="1">
      <alignment horizontal="center" vertical="center" shrinkToFit="1"/>
      <protection locked="0"/>
    </xf>
    <xf numFmtId="0" fontId="18" fillId="3" borderId="40" xfId="0" applyFont="1" applyFill="1" applyBorder="1" applyAlignment="1" applyProtection="1">
      <alignment horizontal="center" vertical="center" shrinkToFit="1"/>
      <protection locked="0"/>
    </xf>
    <xf numFmtId="0" fontId="6" fillId="2" borderId="41" xfId="0" applyFont="1" applyFill="1" applyBorder="1" applyAlignment="1">
      <alignment horizontal="center" vertical="center" wrapText="1"/>
    </xf>
    <xf numFmtId="0" fontId="20" fillId="0" borderId="9" xfId="0" applyFont="1" applyBorder="1" applyAlignment="1">
      <alignment horizontal="center" vertical="center" wrapText="1"/>
    </xf>
    <xf numFmtId="0" fontId="20" fillId="6" borderId="9" xfId="0" applyFont="1" applyFill="1" applyBorder="1" applyAlignment="1" applyProtection="1">
      <alignment horizontal="center" vertical="center" wrapText="1"/>
      <protection locked="0"/>
    </xf>
    <xf numFmtId="0" fontId="20" fillId="4" borderId="2" xfId="0" applyFont="1" applyFill="1" applyBorder="1" applyAlignment="1" applyProtection="1">
      <alignment horizontal="center" vertical="center" wrapText="1"/>
      <protection locked="0"/>
    </xf>
    <xf numFmtId="0" fontId="20" fillId="4" borderId="4" xfId="0" applyFont="1" applyFill="1" applyBorder="1" applyAlignment="1" applyProtection="1">
      <alignment horizontal="center" vertical="center" wrapText="1"/>
      <protection locked="0"/>
    </xf>
    <xf numFmtId="0" fontId="20" fillId="4" borderId="3" xfId="0" applyFont="1" applyFill="1" applyBorder="1" applyAlignment="1" applyProtection="1">
      <alignment horizontal="center" vertical="center" wrapText="1"/>
      <protection locked="0"/>
    </xf>
    <xf numFmtId="0" fontId="20" fillId="3" borderId="9" xfId="0" applyFont="1" applyFill="1" applyBorder="1" applyAlignment="1" applyProtection="1">
      <alignment horizontal="center" vertical="center" wrapText="1"/>
      <protection locked="0"/>
    </xf>
    <xf numFmtId="0" fontId="20" fillId="0" borderId="9" xfId="0" applyFont="1" applyBorder="1" applyAlignment="1">
      <alignment horizontal="left" vertical="center" wrapText="1"/>
    </xf>
    <xf numFmtId="0" fontId="26" fillId="0" borderId="9" xfId="0" applyFont="1" applyBorder="1" applyAlignment="1">
      <alignment horizontal="left" vertical="center" wrapText="1"/>
    </xf>
    <xf numFmtId="0" fontId="20" fillId="0" borderId="1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38" fontId="20" fillId="0" borderId="2" xfId="1" applyFont="1" applyBorder="1" applyAlignment="1">
      <alignment horizontal="center" vertical="center" wrapText="1"/>
    </xf>
    <xf numFmtId="38" fontId="20" fillId="0" borderId="4" xfId="1" applyFont="1" applyBorder="1" applyAlignment="1">
      <alignment horizontal="center" vertical="center" wrapText="1"/>
    </xf>
    <xf numFmtId="38" fontId="20" fillId="0" borderId="3" xfId="1" applyFont="1" applyBorder="1" applyAlignment="1">
      <alignment horizontal="center" vertical="center" wrapText="1"/>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18" fillId="0" borderId="3" xfId="0" applyFont="1" applyBorder="1" applyAlignment="1">
      <alignment horizontal="center" vertical="center"/>
    </xf>
    <xf numFmtId="38" fontId="18" fillId="3" borderId="2" xfId="1" applyFont="1" applyFill="1" applyBorder="1" applyAlignment="1" applyProtection="1">
      <alignment horizontal="center" vertical="center"/>
      <protection locked="0"/>
    </xf>
    <xf numFmtId="38" fontId="18" fillId="3" borderId="4" xfId="1" applyFont="1" applyFill="1" applyBorder="1" applyAlignment="1" applyProtection="1">
      <alignment horizontal="center" vertical="center"/>
      <protection locked="0"/>
    </xf>
    <xf numFmtId="38" fontId="18" fillId="3" borderId="3" xfId="1" applyFont="1" applyFill="1" applyBorder="1" applyAlignment="1" applyProtection="1">
      <alignment horizontal="center" vertical="center"/>
      <protection locked="0"/>
    </xf>
    <xf numFmtId="38" fontId="18" fillId="0" borderId="2" xfId="1" applyFont="1" applyFill="1" applyBorder="1" applyAlignment="1">
      <alignment horizontal="center" vertical="center"/>
    </xf>
    <xf numFmtId="38" fontId="18" fillId="0" borderId="4" xfId="1" applyFont="1" applyFill="1" applyBorder="1" applyAlignment="1">
      <alignment horizontal="center" vertical="center"/>
    </xf>
    <xf numFmtId="38" fontId="18" fillId="0" borderId="3" xfId="1" applyFont="1" applyFill="1" applyBorder="1" applyAlignment="1">
      <alignment horizontal="center" vertical="center"/>
    </xf>
    <xf numFmtId="0" fontId="18" fillId="0" borderId="9" xfId="0" applyFont="1" applyBorder="1" applyAlignment="1">
      <alignment horizontal="center" vertical="center" shrinkToFit="1"/>
    </xf>
    <xf numFmtId="0" fontId="18" fillId="0" borderId="9" xfId="0" applyFont="1" applyBorder="1" applyAlignment="1">
      <alignment horizontal="center" vertical="center"/>
    </xf>
    <xf numFmtId="180" fontId="18" fillId="0" borderId="9" xfId="0" applyNumberFormat="1" applyFont="1" applyBorder="1" applyAlignment="1">
      <alignment horizontal="center" vertical="center" shrinkToFit="1"/>
    </xf>
    <xf numFmtId="0" fontId="21" fillId="0" borderId="9" xfId="0" applyFont="1" applyBorder="1" applyAlignment="1">
      <alignment horizontal="center" vertical="center" wrapText="1"/>
    </xf>
    <xf numFmtId="0" fontId="21" fillId="0" borderId="9" xfId="0" applyFont="1" applyBorder="1" applyAlignment="1">
      <alignment horizontal="center" vertical="center"/>
    </xf>
    <xf numFmtId="0" fontId="29" fillId="0" borderId="14" xfId="0" applyFont="1" applyBorder="1" applyAlignment="1">
      <alignment vertical="center" wrapText="1"/>
    </xf>
    <xf numFmtId="187" fontId="20" fillId="0" borderId="2" xfId="1" applyNumberFormat="1" applyFont="1" applyBorder="1" applyAlignment="1">
      <alignment horizontal="center" vertical="center" wrapText="1"/>
    </xf>
    <xf numFmtId="187" fontId="20" fillId="0" borderId="4" xfId="1" applyNumberFormat="1" applyFont="1" applyBorder="1" applyAlignment="1">
      <alignment horizontal="center" vertical="center" wrapText="1"/>
    </xf>
    <xf numFmtId="187" fontId="20" fillId="0" borderId="3" xfId="1" applyNumberFormat="1" applyFont="1" applyBorder="1" applyAlignment="1">
      <alignment horizontal="center" vertical="center" wrapText="1"/>
    </xf>
    <xf numFmtId="0" fontId="20" fillId="0" borderId="4" xfId="0" applyFont="1" applyBorder="1" applyAlignment="1">
      <alignment horizontal="left" vertical="center" wrapText="1"/>
    </xf>
    <xf numFmtId="0" fontId="18" fillId="2" borderId="23" xfId="0" applyFont="1" applyFill="1" applyBorder="1" applyAlignment="1">
      <alignment horizontal="center" vertical="center"/>
    </xf>
    <xf numFmtId="0" fontId="18" fillId="2" borderId="9" xfId="0" applyFont="1" applyFill="1" applyBorder="1" applyAlignment="1">
      <alignment horizontal="center" vertical="center"/>
    </xf>
    <xf numFmtId="0" fontId="18" fillId="0" borderId="2" xfId="0" applyFont="1" applyBorder="1" applyAlignment="1">
      <alignment horizontal="center" vertical="center" shrinkToFit="1"/>
    </xf>
    <xf numFmtId="0" fontId="18" fillId="0" borderId="4" xfId="0" applyFont="1" applyBorder="1" applyAlignment="1">
      <alignment horizontal="center" vertical="center" shrinkToFit="1"/>
    </xf>
    <xf numFmtId="0" fontId="18" fillId="0" borderId="25" xfId="0" applyFont="1" applyBorder="1" applyAlignment="1">
      <alignment horizontal="center" vertical="center" shrinkToFit="1"/>
    </xf>
    <xf numFmtId="0" fontId="5" fillId="2" borderId="9" xfId="0" applyFont="1" applyFill="1" applyBorder="1" applyAlignment="1">
      <alignment horizontal="center" vertical="center"/>
    </xf>
    <xf numFmtId="0" fontId="5" fillId="2" borderId="24" xfId="0" applyFont="1" applyFill="1" applyBorder="1" applyAlignment="1">
      <alignment horizontal="center" vertical="center"/>
    </xf>
    <xf numFmtId="180" fontId="18" fillId="0" borderId="2" xfId="0" applyNumberFormat="1" applyFont="1" applyBorder="1" applyAlignment="1">
      <alignment horizontal="center" vertical="center" shrinkToFit="1"/>
    </xf>
    <xf numFmtId="180" fontId="18" fillId="0" borderId="13" xfId="0" applyNumberFormat="1" applyFont="1" applyBorder="1" applyAlignment="1">
      <alignment horizontal="left" vertical="center" shrinkToFit="1"/>
    </xf>
    <xf numFmtId="180" fontId="18" fillId="0" borderId="27" xfId="0" applyNumberFormat="1" applyFont="1" applyBorder="1" applyAlignment="1">
      <alignment horizontal="left" vertical="center" shrinkToFit="1"/>
    </xf>
    <xf numFmtId="180" fontId="18" fillId="0" borderId="4" xfId="0" applyNumberFormat="1" applyFont="1" applyBorder="1" applyAlignment="1">
      <alignment horizontal="center" vertical="center" shrinkToFit="1"/>
    </xf>
    <xf numFmtId="180" fontId="18" fillId="0" borderId="3" xfId="0" applyNumberFormat="1" applyFont="1" applyBorder="1" applyAlignment="1">
      <alignment horizontal="center" vertical="center" shrinkToFit="1"/>
    </xf>
    <xf numFmtId="0" fontId="18" fillId="2" borderId="17" xfId="0" applyFont="1" applyFill="1" applyBorder="1" applyAlignment="1">
      <alignment horizontal="center" vertical="center" wrapText="1"/>
    </xf>
    <xf numFmtId="0" fontId="18" fillId="2" borderId="13" xfId="0" applyFont="1" applyFill="1" applyBorder="1" applyAlignment="1">
      <alignment horizontal="center" vertical="center"/>
    </xf>
    <xf numFmtId="0" fontId="18" fillId="2" borderId="10" xfId="0" applyFont="1" applyFill="1" applyBorder="1" applyAlignment="1">
      <alignment horizontal="center" vertical="center"/>
    </xf>
    <xf numFmtId="0" fontId="18" fillId="2" borderId="29"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8" xfId="0" applyFont="1" applyFill="1" applyBorder="1" applyAlignment="1">
      <alignment horizontal="center" vertical="center"/>
    </xf>
    <xf numFmtId="180" fontId="18" fillId="3" borderId="2" xfId="0" applyNumberFormat="1" applyFont="1" applyFill="1" applyBorder="1" applyAlignment="1" applyProtection="1">
      <alignment horizontal="center" vertical="center" shrinkToFit="1"/>
      <protection locked="0"/>
    </xf>
    <xf numFmtId="180" fontId="18" fillId="3" borderId="4" xfId="0" applyNumberFormat="1" applyFont="1" applyFill="1" applyBorder="1" applyAlignment="1" applyProtection="1">
      <alignment horizontal="center" vertical="center" shrinkToFit="1"/>
      <protection locked="0"/>
    </xf>
    <xf numFmtId="180" fontId="18" fillId="3" borderId="25" xfId="0" applyNumberFormat="1" applyFont="1" applyFill="1" applyBorder="1" applyAlignment="1" applyProtection="1">
      <alignment horizontal="center" vertical="center" shrinkToFit="1"/>
      <protection locked="0"/>
    </xf>
    <xf numFmtId="0" fontId="18" fillId="2" borderId="24" xfId="0" applyFont="1" applyFill="1" applyBorder="1" applyAlignment="1">
      <alignment horizontal="center" vertical="center"/>
    </xf>
    <xf numFmtId="0" fontId="21" fillId="0" borderId="0" xfId="0" applyFont="1" applyAlignment="1">
      <alignment horizontal="center" vertical="center"/>
    </xf>
    <xf numFmtId="0" fontId="18" fillId="3" borderId="9" xfId="0" applyFont="1" applyFill="1" applyBorder="1" applyAlignment="1" applyProtection="1">
      <alignment horizontal="center" vertical="center" shrinkToFit="1"/>
      <protection locked="0"/>
    </xf>
    <xf numFmtId="0" fontId="18" fillId="2" borderId="30"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5" xfId="0" applyFont="1" applyFill="1" applyBorder="1" applyAlignment="1">
      <alignment horizontal="left" vertical="center"/>
    </xf>
    <xf numFmtId="0" fontId="19" fillId="3" borderId="30" xfId="0" applyFont="1" applyFill="1" applyBorder="1" applyAlignment="1" applyProtection="1">
      <alignment horizontal="left" vertical="top" wrapText="1"/>
      <protection locked="0"/>
    </xf>
    <xf numFmtId="0" fontId="19" fillId="3" borderId="4" xfId="0" applyFont="1" applyFill="1" applyBorder="1" applyAlignment="1" applyProtection="1">
      <alignment horizontal="left" vertical="top" wrapText="1"/>
      <protection locked="0"/>
    </xf>
    <xf numFmtId="0" fontId="19" fillId="3" borderId="25" xfId="0" applyFont="1" applyFill="1" applyBorder="1" applyAlignment="1" applyProtection="1">
      <alignment horizontal="left" vertical="top" wrapText="1"/>
      <protection locked="0"/>
    </xf>
    <xf numFmtId="0" fontId="18" fillId="3" borderId="33" xfId="0" applyFont="1" applyFill="1" applyBorder="1" applyAlignment="1" applyProtection="1">
      <alignment horizontal="center" vertical="center" shrinkToFit="1"/>
      <protection locked="0"/>
    </xf>
    <xf numFmtId="0" fontId="18" fillId="2" borderId="30"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0" xfId="0" applyFont="1" applyFill="1" applyAlignment="1" applyProtection="1">
      <alignment horizontal="center" vertical="center" wrapText="1"/>
      <protection locked="0"/>
    </xf>
    <xf numFmtId="180" fontId="18" fillId="0" borderId="6" xfId="0" applyNumberFormat="1" applyFont="1" applyBorder="1" applyAlignment="1">
      <alignment horizontal="left" vertical="center" wrapText="1" shrinkToFit="1"/>
    </xf>
    <xf numFmtId="180" fontId="18" fillId="0" borderId="0" xfId="0" applyNumberFormat="1" applyFont="1" applyAlignment="1">
      <alignment horizontal="left" vertical="center" wrapText="1" shrinkToFit="1"/>
    </xf>
    <xf numFmtId="180" fontId="18" fillId="0" borderId="16" xfId="0" applyNumberFormat="1" applyFont="1" applyBorder="1" applyAlignment="1">
      <alignment horizontal="left" vertical="center" wrapText="1" shrinkToFit="1"/>
    </xf>
    <xf numFmtId="180" fontId="18" fillId="0" borderId="7" xfId="0" applyNumberFormat="1" applyFont="1" applyBorder="1" applyAlignment="1">
      <alignment horizontal="left" vertical="center" wrapText="1" shrinkToFit="1"/>
    </xf>
    <xf numFmtId="180" fontId="18" fillId="0" borderId="14" xfId="0" applyNumberFormat="1" applyFont="1" applyBorder="1" applyAlignment="1">
      <alignment horizontal="left" vertical="center" wrapText="1" shrinkToFit="1"/>
    </xf>
    <xf numFmtId="180" fontId="18" fillId="0" borderId="28" xfId="0" applyNumberFormat="1" applyFont="1" applyBorder="1" applyAlignment="1">
      <alignment horizontal="left" vertical="center" wrapText="1" shrinkToFit="1"/>
    </xf>
    <xf numFmtId="0" fontId="18" fillId="0" borderId="11" xfId="0" applyFont="1" applyBorder="1" applyAlignment="1">
      <alignment horizontal="center" vertical="center" shrinkToFit="1"/>
    </xf>
    <xf numFmtId="0" fontId="18" fillId="0" borderId="26" xfId="0" applyFont="1" applyBorder="1" applyAlignment="1">
      <alignment horizontal="center" vertical="center" shrinkToFit="1"/>
    </xf>
    <xf numFmtId="0" fontId="18" fillId="2" borderId="21"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18" fillId="2" borderId="18"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20" xfId="0" applyFont="1" applyFill="1" applyBorder="1" applyAlignment="1">
      <alignment horizontal="center" vertical="center"/>
    </xf>
    <xf numFmtId="0" fontId="18" fillId="0" borderId="3" xfId="0" applyFont="1" applyBorder="1" applyAlignment="1">
      <alignment horizontal="center" vertical="center" shrinkToFit="1"/>
    </xf>
    <xf numFmtId="180" fontId="18" fillId="0" borderId="9" xfId="0" applyNumberFormat="1" applyFont="1" applyBorder="1" applyAlignment="1">
      <alignment horizontal="center" vertical="center"/>
    </xf>
    <xf numFmtId="180" fontId="18" fillId="0" borderId="24" xfId="0" applyNumberFormat="1" applyFont="1" applyBorder="1" applyAlignment="1">
      <alignment horizontal="center" vertical="center"/>
    </xf>
    <xf numFmtId="0" fontId="18" fillId="0" borderId="25" xfId="0" applyFont="1" applyBorder="1" applyAlignment="1">
      <alignment horizontal="center" vertical="center"/>
    </xf>
    <xf numFmtId="0" fontId="18" fillId="3" borderId="9" xfId="0" applyFont="1" applyFill="1" applyBorder="1" applyAlignment="1" applyProtection="1">
      <alignment horizontal="left" vertical="center" shrinkToFit="1"/>
      <protection locked="0"/>
    </xf>
    <xf numFmtId="0" fontId="18" fillId="3" borderId="24" xfId="0" applyFont="1" applyFill="1" applyBorder="1" applyAlignment="1" applyProtection="1">
      <alignment horizontal="left" vertical="center" shrinkToFit="1"/>
      <protection locked="0"/>
    </xf>
    <xf numFmtId="0" fontId="18" fillId="3" borderId="24" xfId="0" applyFont="1" applyFill="1" applyBorder="1" applyAlignment="1" applyProtection="1">
      <alignment horizontal="center" vertical="center" shrinkToFit="1"/>
      <protection locked="0"/>
    </xf>
    <xf numFmtId="0" fontId="18" fillId="0" borderId="14" xfId="0" applyFont="1" applyBorder="1" applyAlignment="1">
      <alignment horizontal="center" vertical="center" shrinkToFit="1"/>
    </xf>
    <xf numFmtId="0" fontId="18" fillId="0" borderId="28" xfId="0" applyFont="1" applyBorder="1" applyAlignment="1">
      <alignment horizontal="center" vertical="center" shrinkToFit="1"/>
    </xf>
    <xf numFmtId="0" fontId="18" fillId="0" borderId="11" xfId="0" applyFont="1" applyBorder="1" applyAlignment="1">
      <alignment horizontal="center" vertical="center"/>
    </xf>
    <xf numFmtId="0" fontId="18" fillId="0" borderId="26" xfId="0" applyFont="1" applyBorder="1" applyAlignment="1">
      <alignment horizontal="center" vertical="center"/>
    </xf>
    <xf numFmtId="0" fontId="20" fillId="4" borderId="9" xfId="0" applyFont="1" applyFill="1" applyBorder="1" applyAlignment="1" applyProtection="1">
      <alignment horizontal="center" vertical="center"/>
      <protection locked="0"/>
    </xf>
    <xf numFmtId="0" fontId="20" fillId="2" borderId="30" xfId="0" applyFont="1" applyFill="1" applyBorder="1" applyAlignment="1">
      <alignment horizontal="left" vertical="center"/>
    </xf>
    <xf numFmtId="0" fontId="20" fillId="2" borderId="4" xfId="0" applyFont="1" applyFill="1" applyBorder="1" applyAlignment="1">
      <alignment horizontal="left" vertical="center"/>
    </xf>
    <xf numFmtId="0" fontId="20" fillId="2" borderId="25" xfId="0" applyFont="1" applyFill="1" applyBorder="1" applyAlignment="1">
      <alignment horizontal="left" vertical="center"/>
    </xf>
    <xf numFmtId="0" fontId="18" fillId="2" borderId="29"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28" xfId="0" applyFont="1" applyFill="1" applyBorder="1" applyAlignment="1">
      <alignment horizontal="left" vertical="center"/>
    </xf>
    <xf numFmtId="0" fontId="18" fillId="3" borderId="34" xfId="0" applyFont="1" applyFill="1" applyBorder="1" applyAlignment="1" applyProtection="1">
      <alignment horizontal="center" vertical="center" shrinkToFit="1"/>
      <protection locked="0"/>
    </xf>
    <xf numFmtId="0" fontId="18" fillId="2" borderId="23" xfId="0" applyFont="1" applyFill="1" applyBorder="1" applyAlignment="1">
      <alignment horizontal="center" vertical="center" wrapText="1"/>
    </xf>
    <xf numFmtId="0" fontId="18" fillId="2" borderId="32" xfId="0" applyFont="1" applyFill="1" applyBorder="1" applyAlignment="1">
      <alignment horizontal="center" vertical="center"/>
    </xf>
    <xf numFmtId="0" fontId="18" fillId="2" borderId="33" xfId="0" applyFont="1" applyFill="1" applyBorder="1" applyAlignment="1">
      <alignment horizontal="center" vertical="center"/>
    </xf>
    <xf numFmtId="180" fontId="18" fillId="4" borderId="2" xfId="0" applyNumberFormat="1" applyFont="1" applyFill="1" applyBorder="1" applyAlignment="1" applyProtection="1">
      <alignment horizontal="center" vertical="center" shrinkToFit="1"/>
      <protection locked="0"/>
    </xf>
    <xf numFmtId="180" fontId="18" fillId="4" borderId="4" xfId="0" applyNumberFormat="1" applyFont="1" applyFill="1" applyBorder="1" applyAlignment="1" applyProtection="1">
      <alignment horizontal="center" vertical="center" shrinkToFit="1"/>
      <protection locked="0"/>
    </xf>
    <xf numFmtId="180" fontId="18" fillId="4" borderId="25" xfId="0" applyNumberFormat="1" applyFont="1" applyFill="1" applyBorder="1" applyAlignment="1" applyProtection="1">
      <alignment horizontal="center" vertical="center" shrinkToFit="1"/>
      <protection locked="0"/>
    </xf>
    <xf numFmtId="180" fontId="19" fillId="3" borderId="2" xfId="0" applyNumberFormat="1" applyFont="1" applyFill="1" applyBorder="1" applyAlignment="1" applyProtection="1">
      <alignment horizontal="left" vertical="top" wrapText="1" shrinkToFit="1"/>
      <protection locked="0"/>
    </xf>
    <xf numFmtId="180" fontId="19" fillId="3" borderId="4" xfId="0" applyNumberFormat="1" applyFont="1" applyFill="1" applyBorder="1" applyAlignment="1" applyProtection="1">
      <alignment horizontal="left" vertical="top" wrapText="1" shrinkToFit="1"/>
      <protection locked="0"/>
    </xf>
    <xf numFmtId="180" fontId="19" fillId="3" borderId="25" xfId="0" applyNumberFormat="1" applyFont="1" applyFill="1" applyBorder="1" applyAlignment="1" applyProtection="1">
      <alignment horizontal="left" vertical="top" wrapText="1" shrinkToFit="1"/>
      <protection locked="0"/>
    </xf>
    <xf numFmtId="0" fontId="19" fillId="3" borderId="2" xfId="0" applyFont="1" applyFill="1" applyBorder="1" applyAlignment="1" applyProtection="1">
      <alignment horizontal="left" vertical="center" shrinkToFit="1"/>
      <protection locked="0"/>
    </xf>
    <xf numFmtId="0" fontId="19" fillId="3" borderId="4" xfId="0" applyFont="1" applyFill="1" applyBorder="1" applyAlignment="1" applyProtection="1">
      <alignment horizontal="left" vertical="center" shrinkToFit="1"/>
      <protection locked="0"/>
    </xf>
    <xf numFmtId="0" fontId="19" fillId="3" borderId="25" xfId="0" applyFont="1" applyFill="1" applyBorder="1" applyAlignment="1" applyProtection="1">
      <alignment horizontal="left" vertical="center" shrinkToFit="1"/>
      <protection locked="0"/>
    </xf>
    <xf numFmtId="180" fontId="18" fillId="3" borderId="2" xfId="0" applyNumberFormat="1" applyFont="1" applyFill="1" applyBorder="1" applyAlignment="1" applyProtection="1">
      <alignment horizontal="left" vertical="center" shrinkToFit="1"/>
      <protection locked="0"/>
    </xf>
    <xf numFmtId="180" fontId="18" fillId="3" borderId="4" xfId="0" applyNumberFormat="1" applyFont="1" applyFill="1" applyBorder="1" applyAlignment="1" applyProtection="1">
      <alignment horizontal="left" vertical="center" shrinkToFit="1"/>
      <protection locked="0"/>
    </xf>
    <xf numFmtId="180" fontId="18" fillId="3" borderId="25" xfId="0" applyNumberFormat="1" applyFont="1" applyFill="1" applyBorder="1" applyAlignment="1" applyProtection="1">
      <alignment horizontal="left" vertical="center" shrinkToFit="1"/>
      <protection locked="0"/>
    </xf>
    <xf numFmtId="0" fontId="18" fillId="3" borderId="11" xfId="0" applyFont="1" applyFill="1" applyBorder="1" applyAlignment="1" applyProtection="1">
      <alignment horizontal="center" vertical="center" shrinkToFit="1"/>
      <protection locked="0"/>
    </xf>
    <xf numFmtId="0" fontId="10" fillId="3" borderId="5" xfId="2" applyFill="1" applyBorder="1" applyAlignment="1" applyProtection="1">
      <alignment horizontal="center" vertical="center" shrinkToFit="1"/>
      <protection locked="0"/>
    </xf>
    <xf numFmtId="0" fontId="18" fillId="3" borderId="13" xfId="0" applyFont="1" applyFill="1" applyBorder="1" applyAlignment="1" applyProtection="1">
      <alignment horizontal="center" vertical="center" shrinkToFit="1"/>
      <protection locked="0"/>
    </xf>
    <xf numFmtId="0" fontId="18" fillId="3" borderId="27" xfId="0" applyFont="1" applyFill="1" applyBorder="1" applyAlignment="1" applyProtection="1">
      <alignment horizontal="center" vertical="center" shrinkToFit="1"/>
      <protection locked="0"/>
    </xf>
    <xf numFmtId="0" fontId="18" fillId="3" borderId="6" xfId="0" applyFont="1" applyFill="1" applyBorder="1" applyAlignment="1" applyProtection="1">
      <alignment horizontal="center" vertical="center" shrinkToFit="1"/>
      <protection locked="0"/>
    </xf>
    <xf numFmtId="0" fontId="18" fillId="3" borderId="0" xfId="0" applyFont="1" applyFill="1" applyAlignment="1" applyProtection="1">
      <alignment horizontal="center" vertical="center" shrinkToFit="1"/>
      <protection locked="0"/>
    </xf>
    <xf numFmtId="0" fontId="18" fillId="3" borderId="16" xfId="0" applyFont="1" applyFill="1" applyBorder="1" applyAlignment="1" applyProtection="1">
      <alignment horizontal="center" vertical="center" shrinkToFit="1"/>
      <protection locked="0"/>
    </xf>
    <xf numFmtId="0" fontId="18" fillId="2" borderId="35"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18" xfId="0"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1" xfId="0" applyFont="1" applyFill="1" applyBorder="1" applyAlignment="1">
      <alignment horizontal="center" vertical="center" wrapText="1"/>
    </xf>
    <xf numFmtId="0" fontId="19" fillId="0" borderId="19" xfId="0" applyFont="1" applyBorder="1" applyAlignment="1">
      <alignment horizontal="left" vertical="top" wrapText="1"/>
    </xf>
    <xf numFmtId="0" fontId="19" fillId="3" borderId="38" xfId="0" applyFont="1" applyFill="1" applyBorder="1" applyAlignment="1" applyProtection="1">
      <alignment horizontal="left" vertical="top" wrapText="1"/>
      <protection locked="0"/>
    </xf>
    <xf numFmtId="0" fontId="19" fillId="3" borderId="39" xfId="0" applyFont="1" applyFill="1" applyBorder="1" applyAlignment="1" applyProtection="1">
      <alignment horizontal="left" vertical="top" wrapText="1"/>
      <protection locked="0"/>
    </xf>
    <xf numFmtId="0" fontId="19" fillId="3" borderId="40" xfId="0" applyFont="1" applyFill="1" applyBorder="1" applyAlignment="1" applyProtection="1">
      <alignment horizontal="left" vertical="top" wrapText="1"/>
      <protection locked="0"/>
    </xf>
    <xf numFmtId="0" fontId="18" fillId="0" borderId="30" xfId="0" applyFont="1" applyBorder="1" applyAlignment="1">
      <alignment horizontal="left" vertical="center"/>
    </xf>
    <xf numFmtId="0" fontId="18" fillId="0" borderId="4" xfId="0" applyFont="1" applyBorder="1" applyAlignment="1">
      <alignment horizontal="left" vertical="center"/>
    </xf>
    <xf numFmtId="0" fontId="18" fillId="0" borderId="25" xfId="0" applyFont="1" applyBorder="1" applyAlignment="1">
      <alignment horizontal="left" vertical="center"/>
    </xf>
    <xf numFmtId="0" fontId="18" fillId="3" borderId="9" xfId="0" applyFont="1" applyFill="1" applyBorder="1" applyAlignment="1" applyProtection="1">
      <alignment horizontal="center" vertical="center" wrapText="1"/>
      <protection locked="0"/>
    </xf>
    <xf numFmtId="0" fontId="18" fillId="3" borderId="11" xfId="0" applyFont="1" applyFill="1" applyBorder="1" applyAlignment="1" applyProtection="1">
      <alignment horizontal="center" vertical="center" wrapText="1"/>
      <protection locked="0"/>
    </xf>
    <xf numFmtId="0" fontId="3" fillId="3" borderId="5" xfId="0" applyFont="1" applyFill="1" applyBorder="1" applyAlignment="1" applyProtection="1">
      <alignment horizontal="center" vertical="center"/>
      <protection locked="0"/>
    </xf>
    <xf numFmtId="0" fontId="3" fillId="3" borderId="13"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41" fontId="3" fillId="3" borderId="5" xfId="1" applyNumberFormat="1" applyFont="1" applyFill="1" applyBorder="1" applyAlignment="1" applyProtection="1">
      <alignment horizontal="center" vertical="center"/>
      <protection locked="0"/>
    </xf>
    <xf numFmtId="41" fontId="3" fillId="3" borderId="13" xfId="1" applyNumberFormat="1" applyFont="1" applyFill="1" applyBorder="1" applyAlignment="1" applyProtection="1">
      <alignment horizontal="center" vertical="center"/>
      <protection locked="0"/>
    </xf>
    <xf numFmtId="41" fontId="3" fillId="3" borderId="10" xfId="1" applyNumberFormat="1"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distributed"/>
      <protection locked="0"/>
    </xf>
    <xf numFmtId="0" fontId="3" fillId="2" borderId="4" xfId="0" applyFont="1" applyFill="1" applyBorder="1" applyAlignment="1" applyProtection="1">
      <alignment horizontal="center" vertical="distributed"/>
      <protection locked="0"/>
    </xf>
    <xf numFmtId="0" fontId="3" fillId="2" borderId="3" xfId="0" applyFont="1" applyFill="1" applyBorder="1" applyAlignment="1" applyProtection="1">
      <alignment horizontal="center" vertical="distributed"/>
      <protection locked="0"/>
    </xf>
    <xf numFmtId="0" fontId="3" fillId="2" borderId="9"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180" fontId="3" fillId="2" borderId="14" xfId="0" applyNumberFormat="1" applyFont="1" applyFill="1" applyBorder="1" applyAlignment="1" applyProtection="1">
      <alignment horizontal="center" vertical="center" wrapText="1"/>
      <protection locked="0"/>
    </xf>
    <xf numFmtId="0" fontId="7" fillId="2" borderId="6" xfId="0" applyFont="1" applyFill="1" applyBorder="1" applyAlignment="1">
      <alignment vertical="center" wrapText="1"/>
    </xf>
    <xf numFmtId="0" fontId="8" fillId="0" borderId="0" xfId="0" applyFont="1" applyAlignment="1">
      <alignment vertical="center" wrapText="1"/>
    </xf>
    <xf numFmtId="0" fontId="8" fillId="0" borderId="1" xfId="0" applyFont="1" applyBorder="1" applyAlignment="1">
      <alignment vertical="center" wrapText="1"/>
    </xf>
    <xf numFmtId="177" fontId="3" fillId="2" borderId="9" xfId="0" applyNumberFormat="1" applyFont="1" applyFill="1" applyBorder="1" applyAlignment="1">
      <alignment horizontal="center" vertical="center"/>
    </xf>
    <xf numFmtId="176" fontId="3" fillId="2" borderId="2" xfId="0" applyNumberFormat="1" applyFont="1" applyFill="1" applyBorder="1" applyAlignment="1">
      <alignment horizontal="right" vertical="center"/>
    </xf>
    <xf numFmtId="176" fontId="3" fillId="2" borderId="4" xfId="0" applyNumberFormat="1" applyFont="1" applyFill="1" applyBorder="1" applyAlignment="1">
      <alignment horizontal="right" vertical="center"/>
    </xf>
    <xf numFmtId="176" fontId="3" fillId="2" borderId="3" xfId="0" applyNumberFormat="1" applyFont="1" applyFill="1" applyBorder="1" applyAlignment="1">
      <alignment horizontal="right" vertical="center"/>
    </xf>
    <xf numFmtId="176" fontId="3" fillId="0" borderId="2" xfId="0" applyNumberFormat="1" applyFont="1" applyBorder="1" applyAlignment="1">
      <alignment horizontal="right" vertical="center"/>
    </xf>
    <xf numFmtId="176" fontId="3" fillId="0" borderId="4" xfId="0" applyNumberFormat="1" applyFont="1" applyBorder="1" applyAlignment="1">
      <alignment horizontal="right" vertical="center"/>
    </xf>
    <xf numFmtId="176" fontId="3" fillId="0" borderId="3" xfId="0" applyNumberFormat="1" applyFont="1" applyBorder="1" applyAlignment="1">
      <alignment horizontal="right" vertical="center"/>
    </xf>
    <xf numFmtId="0" fontId="3" fillId="2" borderId="2" xfId="0" applyFont="1" applyFill="1" applyBorder="1" applyAlignment="1" applyProtection="1">
      <alignment horizontal="left" vertical="center"/>
      <protection locked="0"/>
    </xf>
    <xf numFmtId="0" fontId="3" fillId="2" borderId="4"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176" fontId="3" fillId="3" borderId="4" xfId="0" applyNumberFormat="1" applyFont="1" applyFill="1" applyBorder="1" applyAlignment="1" applyProtection="1">
      <alignment horizontal="right" vertical="center"/>
      <protection locked="0"/>
    </xf>
    <xf numFmtId="176" fontId="3" fillId="3" borderId="3" xfId="0" applyNumberFormat="1" applyFont="1" applyFill="1" applyBorder="1" applyAlignment="1" applyProtection="1">
      <alignment horizontal="right" vertical="center"/>
      <protection locked="0"/>
    </xf>
    <xf numFmtId="177" fontId="3" fillId="3" borderId="9" xfId="0" applyNumberFormat="1" applyFont="1" applyFill="1" applyBorder="1" applyAlignment="1" applyProtection="1">
      <alignment horizontal="right" vertical="center"/>
      <protection locked="0"/>
    </xf>
    <xf numFmtId="176" fontId="3" fillId="2" borderId="9" xfId="0" applyNumberFormat="1" applyFont="1" applyFill="1" applyBorder="1" applyAlignment="1">
      <alignment horizontal="right" vertical="center"/>
    </xf>
    <xf numFmtId="181" fontId="3" fillId="8" borderId="7" xfId="0" applyNumberFormat="1" applyFont="1" applyFill="1" applyBorder="1" applyAlignment="1">
      <alignment vertical="center" shrinkToFit="1"/>
    </xf>
    <xf numFmtId="181" fontId="3" fillId="8" borderId="14" xfId="0" applyNumberFormat="1" applyFont="1" applyFill="1" applyBorder="1" applyAlignment="1">
      <alignment vertical="center" shrinkToFit="1"/>
    </xf>
    <xf numFmtId="181" fontId="3" fillId="8" borderId="8" xfId="0" applyNumberFormat="1" applyFont="1" applyFill="1" applyBorder="1" applyAlignment="1">
      <alignment vertical="center" shrinkToFit="1"/>
    </xf>
    <xf numFmtId="0" fontId="3" fillId="3" borderId="6"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6"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6" xfId="0" applyFont="1" applyFill="1" applyBorder="1" applyAlignment="1" applyProtection="1">
      <alignment vertical="center" shrinkToFit="1"/>
      <protection locked="0"/>
    </xf>
    <xf numFmtId="0" fontId="3" fillId="3" borderId="1" xfId="0" applyFont="1" applyFill="1" applyBorder="1" applyAlignment="1" applyProtection="1">
      <alignment vertical="center" shrinkToFit="1"/>
      <protection locked="0"/>
    </xf>
    <xf numFmtId="178" fontId="3" fillId="3" borderId="6" xfId="0" applyNumberFormat="1" applyFont="1" applyFill="1" applyBorder="1" applyAlignment="1" applyProtection="1">
      <alignment vertical="center" shrinkToFit="1"/>
      <protection locked="0"/>
    </xf>
    <xf numFmtId="178" fontId="3" fillId="3" borderId="0" xfId="0" applyNumberFormat="1" applyFont="1" applyFill="1" applyAlignment="1" applyProtection="1">
      <alignment vertical="center" shrinkToFit="1"/>
      <protection locked="0"/>
    </xf>
    <xf numFmtId="178" fontId="3" fillId="3" borderId="1" xfId="0" applyNumberFormat="1" applyFont="1" applyFill="1" applyBorder="1" applyAlignment="1" applyProtection="1">
      <alignment vertical="center" shrinkToFit="1"/>
      <protection locked="0"/>
    </xf>
    <xf numFmtId="178" fontId="3" fillId="2" borderId="6" xfId="0" applyNumberFormat="1" applyFont="1" applyFill="1" applyBorder="1" applyAlignment="1">
      <alignment vertical="center" shrinkToFit="1"/>
    </xf>
    <xf numFmtId="178" fontId="3" fillId="2" borderId="0" xfId="0" applyNumberFormat="1" applyFont="1" applyFill="1" applyAlignment="1">
      <alignment vertical="center" shrinkToFit="1"/>
    </xf>
    <xf numFmtId="178" fontId="3" fillId="2" borderId="1" xfId="0" applyNumberFormat="1" applyFont="1" applyFill="1" applyBorder="1" applyAlignment="1">
      <alignment vertical="center" shrinkToFit="1"/>
    </xf>
    <xf numFmtId="181" fontId="3" fillId="8" borderId="6" xfId="0" applyNumberFormat="1" applyFont="1" applyFill="1" applyBorder="1" applyAlignment="1">
      <alignment vertical="center" shrinkToFit="1"/>
    </xf>
    <xf numFmtId="181" fontId="3" fillId="8" borderId="0" xfId="0" applyNumberFormat="1" applyFont="1" applyFill="1" applyAlignment="1">
      <alignment vertical="center" shrinkToFit="1"/>
    </xf>
    <xf numFmtId="181" fontId="3" fillId="8" borderId="1" xfId="0" applyNumberFormat="1" applyFont="1" applyFill="1" applyBorder="1" applyAlignment="1">
      <alignment vertical="center" shrinkToFit="1"/>
    </xf>
    <xf numFmtId="0" fontId="3" fillId="3" borderId="7" xfId="0" applyFont="1" applyFill="1" applyBorder="1" applyAlignment="1" applyProtection="1">
      <alignment horizontal="left" vertical="center" wrapText="1"/>
      <protection locked="0"/>
    </xf>
    <xf numFmtId="0" fontId="3" fillId="3" borderId="14" xfId="0" applyFont="1" applyFill="1" applyBorder="1" applyAlignment="1" applyProtection="1">
      <alignment horizontal="left" vertical="center" wrapText="1"/>
      <protection locked="0"/>
    </xf>
    <xf numFmtId="0" fontId="3" fillId="3" borderId="7" xfId="0" applyFont="1" applyFill="1" applyBorder="1" applyAlignment="1" applyProtection="1">
      <alignment vertical="center" wrapText="1"/>
      <protection locked="0"/>
    </xf>
    <xf numFmtId="0" fontId="3" fillId="3" borderId="14" xfId="0" applyFont="1" applyFill="1" applyBorder="1" applyAlignment="1" applyProtection="1">
      <alignment vertical="center" wrapText="1"/>
      <protection locked="0"/>
    </xf>
    <xf numFmtId="0" fontId="3" fillId="3" borderId="7" xfId="0" applyFont="1" applyFill="1" applyBorder="1" applyAlignment="1" applyProtection="1">
      <alignment vertical="center" shrinkToFit="1"/>
      <protection locked="0"/>
    </xf>
    <xf numFmtId="0" fontId="3" fillId="3" borderId="14" xfId="0" applyFont="1" applyFill="1" applyBorder="1" applyAlignment="1" applyProtection="1">
      <alignment vertical="center" shrinkToFit="1"/>
      <protection locked="0"/>
    </xf>
    <xf numFmtId="178" fontId="3" fillId="3" borderId="7" xfId="0" applyNumberFormat="1" applyFont="1" applyFill="1" applyBorder="1" applyAlignment="1" applyProtection="1">
      <alignment vertical="center" shrinkToFit="1"/>
      <protection locked="0"/>
    </xf>
    <xf numFmtId="178" fontId="3" fillId="3" borderId="14" xfId="0" applyNumberFormat="1" applyFont="1" applyFill="1" applyBorder="1" applyAlignment="1" applyProtection="1">
      <alignment vertical="center" shrinkToFit="1"/>
      <protection locked="0"/>
    </xf>
    <xf numFmtId="178" fontId="3" fillId="2" borderId="7" xfId="0" applyNumberFormat="1" applyFont="1" applyFill="1" applyBorder="1" applyAlignment="1">
      <alignment vertical="center" shrinkToFit="1"/>
    </xf>
    <xf numFmtId="178" fontId="3" fillId="2" borderId="14" xfId="0" applyNumberFormat="1" applyFont="1" applyFill="1" applyBorder="1" applyAlignment="1">
      <alignment vertical="center" shrinkToFit="1"/>
    </xf>
    <xf numFmtId="178" fontId="3" fillId="2" borderId="8" xfId="0" applyNumberFormat="1" applyFont="1" applyFill="1" applyBorder="1" applyAlignment="1">
      <alignment vertical="center" shrinkToFit="1"/>
    </xf>
    <xf numFmtId="0" fontId="3" fillId="3" borderId="5" xfId="0" applyFont="1" applyFill="1" applyBorder="1" applyAlignment="1" applyProtection="1">
      <alignment horizontal="left" vertical="center" wrapText="1"/>
      <protection locked="0"/>
    </xf>
    <xf numFmtId="0" fontId="3" fillId="3" borderId="13" xfId="0" applyFont="1" applyFill="1" applyBorder="1" applyAlignment="1" applyProtection="1">
      <alignment horizontal="left" vertical="center" wrapText="1"/>
      <protection locked="0"/>
    </xf>
    <xf numFmtId="0" fontId="3" fillId="3" borderId="5" xfId="0" applyFont="1" applyFill="1" applyBorder="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5" xfId="0" applyFont="1" applyFill="1" applyBorder="1" applyAlignment="1" applyProtection="1">
      <alignment vertical="center" shrinkToFit="1"/>
      <protection locked="0"/>
    </xf>
    <xf numFmtId="0" fontId="3" fillId="3" borderId="13" xfId="0" applyFont="1" applyFill="1" applyBorder="1" applyAlignment="1" applyProtection="1">
      <alignment vertical="center" shrinkToFit="1"/>
      <protection locked="0"/>
    </xf>
    <xf numFmtId="178" fontId="3" fillId="3" borderId="5" xfId="0" applyNumberFormat="1" applyFont="1" applyFill="1" applyBorder="1" applyAlignment="1" applyProtection="1">
      <alignment vertical="center" shrinkToFit="1"/>
      <protection locked="0"/>
    </xf>
    <xf numFmtId="178" fontId="3" fillId="3" borderId="13" xfId="0" applyNumberFormat="1" applyFont="1" applyFill="1" applyBorder="1" applyAlignment="1" applyProtection="1">
      <alignment vertical="center" shrinkToFit="1"/>
      <protection locked="0"/>
    </xf>
    <xf numFmtId="178" fontId="3" fillId="2" borderId="5" xfId="0" applyNumberFormat="1" applyFont="1" applyFill="1" applyBorder="1" applyAlignment="1">
      <alignment vertical="center" shrinkToFit="1"/>
    </xf>
    <xf numFmtId="178" fontId="3" fillId="2" borderId="13" xfId="0" applyNumberFormat="1" applyFont="1" applyFill="1" applyBorder="1" applyAlignment="1">
      <alignment vertical="center" shrinkToFit="1"/>
    </xf>
    <xf numFmtId="178" fontId="3" fillId="2" borderId="10" xfId="0" applyNumberFormat="1" applyFont="1" applyFill="1" applyBorder="1" applyAlignment="1">
      <alignment vertical="center" shrinkToFit="1"/>
    </xf>
    <xf numFmtId="181" fontId="3" fillId="8" borderId="5" xfId="0" applyNumberFormat="1" applyFont="1" applyFill="1" applyBorder="1" applyAlignment="1">
      <alignment vertical="center" shrinkToFit="1"/>
    </xf>
    <xf numFmtId="181" fontId="3" fillId="8" borderId="13" xfId="0" applyNumberFormat="1" applyFont="1" applyFill="1" applyBorder="1" applyAlignment="1">
      <alignment vertical="center" shrinkToFit="1"/>
    </xf>
    <xf numFmtId="181" fontId="3" fillId="8" borderId="10" xfId="0" applyNumberFormat="1" applyFont="1" applyFill="1" applyBorder="1" applyAlignment="1">
      <alignment vertical="center" shrinkToFit="1"/>
    </xf>
    <xf numFmtId="176" fontId="3" fillId="2" borderId="2" xfId="0" applyNumberFormat="1" applyFont="1" applyFill="1" applyBorder="1" applyAlignment="1" applyProtection="1">
      <alignment horizontal="right" vertical="center"/>
      <protection locked="0"/>
    </xf>
    <xf numFmtId="176" fontId="3" fillId="2" borderId="4" xfId="0" applyNumberFormat="1" applyFont="1" applyFill="1" applyBorder="1" applyAlignment="1" applyProtection="1">
      <alignment horizontal="right" vertical="center"/>
      <protection locked="0"/>
    </xf>
    <xf numFmtId="176" fontId="3" fillId="2" borderId="3" xfId="0" applyNumberFormat="1" applyFont="1" applyFill="1" applyBorder="1" applyAlignment="1" applyProtection="1">
      <alignment horizontal="right" vertical="center"/>
      <protection locked="0"/>
    </xf>
    <xf numFmtId="0" fontId="21" fillId="0" borderId="9" xfId="0" applyFont="1" applyBorder="1" applyAlignment="1">
      <alignment vertical="center" wrapText="1"/>
    </xf>
    <xf numFmtId="187" fontId="21" fillId="0" borderId="9" xfId="1" applyNumberFormat="1" applyFont="1" applyBorder="1" applyAlignment="1">
      <alignment horizontal="center" vertical="center"/>
    </xf>
    <xf numFmtId="0" fontId="21" fillId="0" borderId="14" xfId="0" applyFont="1" applyBorder="1" applyAlignment="1">
      <alignment horizontal="left" vertical="center" wrapText="1"/>
    </xf>
    <xf numFmtId="0" fontId="28" fillId="0" borderId="0" xfId="0" applyFont="1" applyAlignment="1">
      <alignment horizontal="left" vertical="center" shrinkToFit="1"/>
    </xf>
    <xf numFmtId="0" fontId="28" fillId="0" borderId="0" xfId="0" applyFont="1" applyAlignment="1">
      <alignment horizontal="right" vertical="center"/>
    </xf>
    <xf numFmtId="0" fontId="21" fillId="0" borderId="9" xfId="0" applyFont="1" applyBorder="1" applyAlignment="1">
      <alignment horizontal="left" vertical="center"/>
    </xf>
    <xf numFmtId="0" fontId="21" fillId="0" borderId="2" xfId="0" applyFont="1" applyBorder="1" applyAlignment="1">
      <alignment horizontal="left" vertical="center"/>
    </xf>
    <xf numFmtId="0" fontId="21" fillId="0" borderId="4" xfId="0" applyFont="1" applyBorder="1" applyAlignment="1">
      <alignment horizontal="left" vertical="center"/>
    </xf>
    <xf numFmtId="0" fontId="21" fillId="0" borderId="3" xfId="0" applyFont="1" applyBorder="1" applyAlignment="1">
      <alignment horizontal="left" vertical="center"/>
    </xf>
    <xf numFmtId="0" fontId="21" fillId="0" borderId="0" xfId="0" applyFont="1" applyAlignment="1">
      <alignment horizontal="left" vertical="top" wrapText="1"/>
    </xf>
    <xf numFmtId="0" fontId="21" fillId="7" borderId="9" xfId="0" applyFont="1" applyFill="1" applyBorder="1" applyAlignment="1" applyProtection="1">
      <alignment horizontal="center" vertical="center" wrapText="1"/>
      <protection locked="0"/>
    </xf>
    <xf numFmtId="188" fontId="21" fillId="3" borderId="2" xfId="1" applyNumberFormat="1" applyFont="1" applyFill="1" applyBorder="1" applyAlignment="1" applyProtection="1">
      <alignment horizontal="center" vertical="center" wrapText="1"/>
      <protection locked="0"/>
    </xf>
    <xf numFmtId="188" fontId="21" fillId="3" borderId="3" xfId="1" applyNumberFormat="1" applyFont="1" applyFill="1" applyBorder="1" applyAlignment="1" applyProtection="1">
      <alignment horizontal="center" vertical="center" wrapText="1"/>
      <protection locked="0"/>
    </xf>
    <xf numFmtId="187" fontId="21" fillId="0" borderId="9" xfId="1" applyNumberFormat="1"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cellXfs>
  <cellStyles count="9">
    <cellStyle name="パーセント 2" xfId="5" xr:uid="{1FD91B4E-D305-46AE-BEEA-D36672CB5139}"/>
    <cellStyle name="ハイパーリンク" xfId="2" builtinId="8"/>
    <cellStyle name="桁区切り" xfId="1" builtinId="6"/>
    <cellStyle name="桁区切り 2" xfId="8" xr:uid="{7F51EE26-ADB3-4022-B374-63CA7723D685}"/>
    <cellStyle name="桁区切り 3" xfId="4" xr:uid="{E553312E-1465-4C3D-B1F7-2E8978D66936}"/>
    <cellStyle name="標準" xfId="0" builtinId="0"/>
    <cellStyle name="標準 2" xfId="6" xr:uid="{CB1EEEA7-46FE-415C-931F-253E7F54E8C2}"/>
    <cellStyle name="標準 3" xfId="7" xr:uid="{7839180A-1F0A-47EB-9C5D-04180141BD66}"/>
    <cellStyle name="標準 4" xfId="3" xr:uid="{CCA9F0BF-A50E-4A8E-B886-94674ACDFC5E}"/>
  </cellStyles>
  <dxfs count="0"/>
  <tableStyles count="0" defaultTableStyle="TableStyleMedium2" defaultPivotStyle="PivotStyleLight16"/>
  <colors>
    <mruColors>
      <color rgb="FFFFFFCC"/>
      <color rgb="FFFFFFFF"/>
      <color rgb="FFFFCCCC"/>
      <color rgb="FFCC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ankyou@siz-kankyou.or.jp" TargetMode="External"/><Relationship Id="rId2" Type="http://schemas.openxmlformats.org/officeDocument/2006/relationships/hyperlink" Target="mailto:kankyou@siz-kankyou.or.jp" TargetMode="External"/><Relationship Id="rId1" Type="http://schemas.openxmlformats.org/officeDocument/2006/relationships/hyperlink" Target="mailto:kankyou@siz-kankyou.or.jp"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2"/>
  <sheetViews>
    <sheetView tabSelected="1" view="pageBreakPreview" zoomScaleNormal="100" zoomScaleSheetLayoutView="100" workbookViewId="0">
      <selection activeCell="D26" sqref="D26:D27"/>
    </sheetView>
  </sheetViews>
  <sheetFormatPr defaultRowHeight="18.75"/>
  <cols>
    <col min="2" max="2" width="20.75" style="33" customWidth="1"/>
    <col min="3" max="3" width="49.375" customWidth="1"/>
    <col min="4" max="4" width="34.625" customWidth="1"/>
  </cols>
  <sheetData>
    <row r="1" spans="1:4" ht="25.5">
      <c r="A1" s="122" t="s">
        <v>62</v>
      </c>
      <c r="B1" s="123"/>
      <c r="C1" s="123"/>
      <c r="D1" s="123"/>
    </row>
    <row r="2" spans="1:4" ht="97.9" customHeight="1">
      <c r="A2" s="125" t="s">
        <v>88</v>
      </c>
      <c r="B2" s="126"/>
      <c r="C2" s="126"/>
      <c r="D2" s="126"/>
    </row>
    <row r="3" spans="1:4">
      <c r="A3" s="121"/>
      <c r="B3" s="121"/>
      <c r="C3" s="30" t="s">
        <v>60</v>
      </c>
      <c r="D3" s="30" t="s">
        <v>61</v>
      </c>
    </row>
    <row r="4" spans="1:4">
      <c r="A4" s="121" t="s">
        <v>57</v>
      </c>
      <c r="B4" s="121"/>
      <c r="C4" s="99">
        <v>45762</v>
      </c>
      <c r="D4" s="29" t="s">
        <v>59</v>
      </c>
    </row>
    <row r="5" spans="1:4">
      <c r="A5" s="124" t="s">
        <v>1</v>
      </c>
      <c r="B5" s="124"/>
      <c r="C5" s="100" t="s">
        <v>223</v>
      </c>
      <c r="D5" s="29" t="s">
        <v>67</v>
      </c>
    </row>
    <row r="6" spans="1:4">
      <c r="A6" s="124" t="s">
        <v>56</v>
      </c>
      <c r="B6" s="124"/>
      <c r="C6" s="100" t="s">
        <v>89</v>
      </c>
      <c r="D6" s="29" t="s">
        <v>90</v>
      </c>
    </row>
    <row r="7" spans="1:4">
      <c r="A7" s="124" t="s">
        <v>54</v>
      </c>
      <c r="B7" s="124"/>
      <c r="C7" s="100" t="s">
        <v>251</v>
      </c>
      <c r="D7" s="29" t="s">
        <v>250</v>
      </c>
    </row>
    <row r="8" spans="1:4">
      <c r="A8" s="128" t="s">
        <v>58</v>
      </c>
      <c r="B8" s="129"/>
      <c r="C8" s="99">
        <v>46011</v>
      </c>
      <c r="D8" s="29" t="s">
        <v>59</v>
      </c>
    </row>
    <row r="9" spans="1:4">
      <c r="A9" s="127" t="s">
        <v>64</v>
      </c>
      <c r="B9" s="32" t="s">
        <v>13</v>
      </c>
      <c r="C9" s="100" t="s">
        <v>91</v>
      </c>
      <c r="D9" s="29"/>
    </row>
    <row r="10" spans="1:4">
      <c r="A10" s="127"/>
      <c r="B10" s="32" t="s">
        <v>14</v>
      </c>
      <c r="C10" s="100" t="s">
        <v>224</v>
      </c>
      <c r="D10" s="29"/>
    </row>
    <row r="11" spans="1:4">
      <c r="A11" s="127"/>
      <c r="B11" s="32" t="s">
        <v>11</v>
      </c>
      <c r="C11" s="100" t="s">
        <v>92</v>
      </c>
      <c r="D11" s="29"/>
    </row>
    <row r="12" spans="1:4">
      <c r="A12" s="127"/>
      <c r="B12" s="32" t="s">
        <v>52</v>
      </c>
      <c r="C12" s="100" t="s">
        <v>93</v>
      </c>
      <c r="D12" s="29"/>
    </row>
    <row r="13" spans="1:4">
      <c r="A13" s="127"/>
      <c r="B13" s="32" t="s">
        <v>53</v>
      </c>
      <c r="C13" s="100" t="s">
        <v>89</v>
      </c>
      <c r="D13" s="29"/>
    </row>
    <row r="14" spans="1:4">
      <c r="A14" s="127"/>
      <c r="B14" s="32" t="s">
        <v>5</v>
      </c>
      <c r="C14" s="100" t="s">
        <v>86</v>
      </c>
      <c r="D14" s="29"/>
    </row>
    <row r="15" spans="1:4">
      <c r="A15" s="127"/>
      <c r="B15" s="32" t="s">
        <v>6</v>
      </c>
      <c r="C15" s="100" t="s">
        <v>94</v>
      </c>
      <c r="D15" s="29"/>
    </row>
    <row r="16" spans="1:4">
      <c r="A16" s="127"/>
      <c r="B16" s="32" t="s">
        <v>7</v>
      </c>
      <c r="C16" s="101" t="s">
        <v>87</v>
      </c>
      <c r="D16" s="29"/>
    </row>
    <row r="17" spans="1:4">
      <c r="A17" s="127" t="s">
        <v>63</v>
      </c>
      <c r="B17" s="32" t="s">
        <v>17</v>
      </c>
      <c r="C17" s="100" t="s">
        <v>95</v>
      </c>
      <c r="D17" s="29"/>
    </row>
    <row r="18" spans="1:4">
      <c r="A18" s="127"/>
      <c r="B18" s="32" t="s">
        <v>14</v>
      </c>
      <c r="C18" s="100" t="s">
        <v>224</v>
      </c>
      <c r="D18" s="29"/>
    </row>
    <row r="19" spans="1:4">
      <c r="A19" s="127"/>
      <c r="B19" s="32" t="s">
        <v>11</v>
      </c>
      <c r="C19" s="100" t="s">
        <v>85</v>
      </c>
      <c r="D19" s="29"/>
    </row>
    <row r="20" spans="1:4">
      <c r="A20" s="127"/>
      <c r="B20" s="32" t="s">
        <v>52</v>
      </c>
      <c r="C20" s="100" t="s">
        <v>93</v>
      </c>
      <c r="D20" s="29"/>
    </row>
    <row r="21" spans="1:4">
      <c r="A21" s="127"/>
      <c r="B21" s="32" t="s">
        <v>53</v>
      </c>
      <c r="C21" s="100" t="s">
        <v>89</v>
      </c>
      <c r="D21" s="29"/>
    </row>
    <row r="22" spans="1:4">
      <c r="A22" s="127"/>
      <c r="B22" s="32" t="s">
        <v>5</v>
      </c>
      <c r="C22" s="100" t="s">
        <v>86</v>
      </c>
      <c r="D22" s="29"/>
    </row>
    <row r="23" spans="1:4">
      <c r="A23" s="127"/>
      <c r="B23" s="32" t="s">
        <v>6</v>
      </c>
      <c r="C23" s="100" t="s">
        <v>97</v>
      </c>
      <c r="D23" s="29"/>
    </row>
    <row r="24" spans="1:4">
      <c r="A24" s="127"/>
      <c r="B24" s="32" t="s">
        <v>7</v>
      </c>
      <c r="C24" s="101" t="s">
        <v>87</v>
      </c>
      <c r="D24" s="29"/>
    </row>
    <row r="25" spans="1:4">
      <c r="A25" s="127" t="s">
        <v>55</v>
      </c>
      <c r="B25" s="32" t="s">
        <v>19</v>
      </c>
      <c r="C25" s="100" t="s">
        <v>98</v>
      </c>
      <c r="D25" s="29"/>
    </row>
    <row r="26" spans="1:4">
      <c r="A26" s="127"/>
      <c r="B26" s="32" t="s">
        <v>14</v>
      </c>
      <c r="C26" s="100" t="s">
        <v>96</v>
      </c>
      <c r="D26" s="29"/>
    </row>
    <row r="27" spans="1:4">
      <c r="A27" s="127"/>
      <c r="B27" s="32" t="s">
        <v>11</v>
      </c>
      <c r="C27" s="100" t="s">
        <v>92</v>
      </c>
      <c r="D27" s="29"/>
    </row>
    <row r="28" spans="1:4">
      <c r="A28" s="127"/>
      <c r="B28" s="32" t="s">
        <v>52</v>
      </c>
      <c r="C28" s="100" t="s">
        <v>93</v>
      </c>
      <c r="D28" s="29"/>
    </row>
    <row r="29" spans="1:4">
      <c r="A29" s="127"/>
      <c r="B29" s="32" t="s">
        <v>53</v>
      </c>
      <c r="C29" s="100" t="s">
        <v>89</v>
      </c>
      <c r="D29" s="29"/>
    </row>
    <row r="30" spans="1:4">
      <c r="A30" s="127"/>
      <c r="B30" s="32" t="s">
        <v>5</v>
      </c>
      <c r="C30" s="100" t="s">
        <v>86</v>
      </c>
      <c r="D30" s="29"/>
    </row>
    <row r="31" spans="1:4">
      <c r="A31" s="127"/>
      <c r="B31" s="32" t="s">
        <v>6</v>
      </c>
      <c r="C31" s="100" t="s">
        <v>97</v>
      </c>
      <c r="D31" s="29"/>
    </row>
    <row r="32" spans="1:4">
      <c r="A32" s="127"/>
      <c r="B32" s="32" t="s">
        <v>7</v>
      </c>
      <c r="C32" s="101" t="s">
        <v>87</v>
      </c>
      <c r="D32" s="29"/>
    </row>
  </sheetData>
  <sheetProtection algorithmName="SHA-512" hashValue="A+S6R+MCF8i5AJf7nO46Y02VjIKJOLOa18V3f6qVGF889+OuGFKmm1lkS05xw/smoKRjsGv/Cmge7vPCOb1otA==" saltValue="EATVweEVpB/Em4IMrArCpQ==" spinCount="100000" sheet="1" objects="1" scenarios="1"/>
  <mergeCells count="11">
    <mergeCell ref="A9:A16"/>
    <mergeCell ref="A17:A24"/>
    <mergeCell ref="A25:A32"/>
    <mergeCell ref="A4:B4"/>
    <mergeCell ref="A8:B8"/>
    <mergeCell ref="A7:B7"/>
    <mergeCell ref="A3:B3"/>
    <mergeCell ref="A1:D1"/>
    <mergeCell ref="A5:B5"/>
    <mergeCell ref="A6:B6"/>
    <mergeCell ref="A2:D2"/>
  </mergeCells>
  <phoneticPr fontId="2"/>
  <hyperlinks>
    <hyperlink ref="C24" r:id="rId1" xr:uid="{B14158D6-2B4E-47F8-A26E-E78A420F83F4}"/>
    <hyperlink ref="C16" r:id="rId2" xr:uid="{DB201078-67FA-41E3-A631-615B63F59DF8}"/>
    <hyperlink ref="C32" r:id="rId3" xr:uid="{A356D0EA-42C7-4970-ADAC-C70FAC344A3E}"/>
  </hyperlinks>
  <pageMargins left="0.7" right="0.7" top="0.75" bottom="0.75" header="0.3" footer="0.3"/>
  <pageSetup paperSize="9" scale="70" orientation="portrait" verticalDpi="120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dimension ref="A1:J37"/>
  <sheetViews>
    <sheetView view="pageBreakPreview" zoomScaleNormal="100" zoomScaleSheetLayoutView="100" workbookViewId="0">
      <selection activeCell="F7" sqref="F7:J7"/>
    </sheetView>
  </sheetViews>
  <sheetFormatPr defaultRowHeight="18.75"/>
  <cols>
    <col min="5" max="5" width="9.5" bestFit="1" customWidth="1"/>
    <col min="10" max="10" width="9.375" customWidth="1"/>
  </cols>
  <sheetData>
    <row r="1" spans="1:10">
      <c r="A1" t="s">
        <v>65</v>
      </c>
      <c r="H1" s="120" t="s">
        <v>284</v>
      </c>
      <c r="I1" s="134"/>
      <c r="J1" s="135"/>
    </row>
    <row r="2" spans="1:10">
      <c r="I2" s="138" t="s">
        <v>259</v>
      </c>
      <c r="J2" s="138"/>
    </row>
    <row r="3" spans="1:10">
      <c r="I3" s="139">
        <f>申請者情報項目!C4</f>
        <v>45762</v>
      </c>
      <c r="J3" s="139"/>
    </row>
    <row r="4" spans="1:10">
      <c r="A4" t="s">
        <v>66</v>
      </c>
    </row>
    <row r="5" spans="1:10">
      <c r="A5" t="s">
        <v>99</v>
      </c>
    </row>
    <row r="7" spans="1:10">
      <c r="C7" t="s">
        <v>70</v>
      </c>
      <c r="D7" t="s">
        <v>68</v>
      </c>
      <c r="F7" s="140" t="str">
        <f>申請者情報項目!C6</f>
        <v>静岡県静岡市●●●</v>
      </c>
      <c r="G7" s="140"/>
      <c r="H7" s="140"/>
      <c r="I7" s="140"/>
      <c r="J7" s="140"/>
    </row>
    <row r="8" spans="1:10">
      <c r="D8" t="s">
        <v>69</v>
      </c>
      <c r="F8" s="140" t="str">
        <f>申請者情報項目!C5</f>
        <v>株式会社環境</v>
      </c>
      <c r="G8" s="140"/>
      <c r="H8" s="140"/>
      <c r="I8" s="140"/>
      <c r="J8" s="140"/>
    </row>
    <row r="9" spans="1:10">
      <c r="D9" t="s">
        <v>54</v>
      </c>
      <c r="F9" s="140" t="str">
        <f>申請者情報項目!C7</f>
        <v>代表取締役　科学　太郎</v>
      </c>
      <c r="G9" s="140"/>
      <c r="H9" s="140"/>
      <c r="I9" s="140"/>
      <c r="J9" s="140"/>
    </row>
    <row r="11" spans="1:10" s="34" customFormat="1" ht="65.25" customHeight="1">
      <c r="A11" s="136" t="s">
        <v>286</v>
      </c>
      <c r="B11" s="136"/>
      <c r="C11" s="136"/>
      <c r="D11" s="136"/>
      <c r="E11" s="136"/>
      <c r="F11" s="136"/>
      <c r="G11" s="136"/>
      <c r="H11" s="136"/>
      <c r="I11" s="136"/>
      <c r="J11" s="136"/>
    </row>
    <row r="12" spans="1:10" ht="124.15" customHeight="1">
      <c r="A12" s="133" t="s">
        <v>287</v>
      </c>
      <c r="B12" s="133"/>
      <c r="C12" s="133"/>
      <c r="D12" s="133"/>
      <c r="E12" s="133"/>
      <c r="F12" s="133"/>
      <c r="G12" s="133"/>
      <c r="H12" s="133"/>
      <c r="I12" s="133"/>
      <c r="J12" s="133"/>
    </row>
    <row r="13" spans="1:10">
      <c r="A13" s="141" t="s">
        <v>71</v>
      </c>
      <c r="B13" s="141"/>
      <c r="C13" s="141"/>
      <c r="D13" s="141"/>
      <c r="E13" s="141"/>
      <c r="F13" s="141"/>
      <c r="G13" s="141"/>
      <c r="H13" s="141"/>
      <c r="I13" s="141"/>
      <c r="J13" s="141"/>
    </row>
    <row r="15" spans="1:10">
      <c r="A15" s="35" t="s">
        <v>72</v>
      </c>
    </row>
    <row r="16" spans="1:10">
      <c r="B16" s="137" t="s">
        <v>101</v>
      </c>
      <c r="C16" s="137"/>
      <c r="D16" s="137"/>
      <c r="E16" s="137"/>
      <c r="F16" s="137"/>
      <c r="G16" s="137"/>
      <c r="H16" s="137"/>
      <c r="I16" s="137"/>
      <c r="J16" s="137"/>
    </row>
    <row r="18" spans="1:6">
      <c r="A18" t="s">
        <v>73</v>
      </c>
    </row>
    <row r="19" spans="1:6">
      <c r="B19" t="s">
        <v>74</v>
      </c>
    </row>
    <row r="21" spans="1:6">
      <c r="A21" t="s">
        <v>75</v>
      </c>
      <c r="D21" s="130">
        <f>別紙２!Z10</f>
        <v>290000</v>
      </c>
      <c r="E21" s="130"/>
      <c r="F21" s="36" t="s">
        <v>76</v>
      </c>
    </row>
    <row r="22" spans="1:6">
      <c r="A22" t="s">
        <v>261</v>
      </c>
      <c r="E22" s="111"/>
      <c r="F22" t="s">
        <v>260</v>
      </c>
    </row>
    <row r="24" spans="1:6">
      <c r="A24" t="s">
        <v>77</v>
      </c>
    </row>
    <row r="25" spans="1:6">
      <c r="B25" t="s">
        <v>78</v>
      </c>
    </row>
    <row r="27" spans="1:6">
      <c r="A27" t="s">
        <v>262</v>
      </c>
    </row>
    <row r="28" spans="1:6">
      <c r="B28" t="s">
        <v>79</v>
      </c>
      <c r="D28" s="131">
        <f>申請者情報項目!C8</f>
        <v>46011</v>
      </c>
      <c r="E28" s="131"/>
    </row>
    <row r="30" spans="1:6">
      <c r="A30" t="s">
        <v>80</v>
      </c>
    </row>
    <row r="32" spans="1:6">
      <c r="A32" t="s">
        <v>81</v>
      </c>
    </row>
    <row r="33" spans="1:10">
      <c r="A33" t="s">
        <v>82</v>
      </c>
      <c r="F33" s="132" t="str">
        <f>申請者情報項目!C10</f>
        <v>業務部</v>
      </c>
      <c r="G33" s="132"/>
      <c r="H33" s="37" t="str">
        <f>申請者情報項目!C11</f>
        <v>部長</v>
      </c>
      <c r="I33" s="132" t="str">
        <f>申請者情報項目!C9</f>
        <v>科学治郎</v>
      </c>
      <c r="J33" s="132"/>
    </row>
    <row r="34" spans="1:10">
      <c r="A34" t="s">
        <v>83</v>
      </c>
      <c r="F34" s="132" t="str">
        <f>申請者情報項目!C18</f>
        <v>業務部</v>
      </c>
      <c r="G34" s="132"/>
      <c r="H34" s="37" t="str">
        <f>申請者情報項目!C19</f>
        <v>課長</v>
      </c>
      <c r="I34" s="132" t="str">
        <f>申請者情報項目!C17</f>
        <v>科学三郎</v>
      </c>
      <c r="J34" s="132"/>
    </row>
    <row r="35" spans="1:10">
      <c r="A35" t="s">
        <v>84</v>
      </c>
      <c r="F35" s="132" t="str">
        <f>申請者情報項目!C22</f>
        <v>054-252-9023</v>
      </c>
      <c r="G35" s="132"/>
      <c r="H35" s="132" t="str">
        <f>申請者情報項目!C24</f>
        <v>kankyou@siz-kankyou.or.jp</v>
      </c>
      <c r="I35" s="132"/>
      <c r="J35" s="132"/>
    </row>
    <row r="37" spans="1:10" ht="316.14999999999998" customHeight="1">
      <c r="A37" s="133" t="s">
        <v>100</v>
      </c>
      <c r="B37" s="133"/>
      <c r="C37" s="133"/>
      <c r="D37" s="133"/>
      <c r="E37" s="133"/>
      <c r="F37" s="133"/>
      <c r="G37" s="133"/>
      <c r="H37" s="133"/>
      <c r="I37" s="133"/>
      <c r="J37" s="133"/>
    </row>
  </sheetData>
  <sheetProtection algorithmName="SHA-512" hashValue="U+tM2HMO5CD6czNnBnUrA+8KERfTrJdR/rb5ig5ag3Z8UFZ/MSlZEmCRg/hKbdWvUBrPhDRme+nPpk2ux6an1w==" saltValue="Mo7oi5WD7viXAUr70SXPUQ==" spinCount="100000" sheet="1" objects="1" scenarios="1"/>
  <mergeCells count="19">
    <mergeCell ref="I1:J1"/>
    <mergeCell ref="A11:J11"/>
    <mergeCell ref="A12:J12"/>
    <mergeCell ref="B16:J16"/>
    <mergeCell ref="I2:J2"/>
    <mergeCell ref="I3:J3"/>
    <mergeCell ref="F7:J7"/>
    <mergeCell ref="F8:J8"/>
    <mergeCell ref="F9:J9"/>
    <mergeCell ref="A13:J13"/>
    <mergeCell ref="D21:E21"/>
    <mergeCell ref="D28:E28"/>
    <mergeCell ref="I33:J33"/>
    <mergeCell ref="F33:G33"/>
    <mergeCell ref="A37:J37"/>
    <mergeCell ref="F34:G34"/>
    <mergeCell ref="I34:J34"/>
    <mergeCell ref="F35:G35"/>
    <mergeCell ref="H35:J35"/>
  </mergeCells>
  <phoneticPr fontId="2"/>
  <pageMargins left="0.82677165354330717" right="0.23622047244094491" top="0.74803149606299213" bottom="0.74803149606299213" header="0.31496062992125984" footer="0.31496062992125984"/>
  <pageSetup paperSize="9" scale="90" orientation="portrait" r:id="rId1"/>
  <rowBreaks count="1" manualBreakCount="1">
    <brk id="36"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98"/>
  <sheetViews>
    <sheetView showGridLines="0" view="pageBreakPreview" zoomScaleNormal="85" zoomScaleSheetLayoutView="100" workbookViewId="0">
      <selection activeCell="A3" sqref="A3:E3"/>
    </sheetView>
  </sheetViews>
  <sheetFormatPr defaultColWidth="2.875" defaultRowHeight="13.5"/>
  <cols>
    <col min="1" max="13" width="2.875" style="2"/>
    <col min="14" max="16384" width="2.875" style="1"/>
  </cols>
  <sheetData>
    <row r="1" spans="1:27" ht="17.45" customHeight="1">
      <c r="A1" s="1" t="s">
        <v>12</v>
      </c>
      <c r="B1" s="1"/>
      <c r="C1" s="1"/>
      <c r="D1" s="1"/>
      <c r="E1" s="1"/>
      <c r="F1" s="1"/>
      <c r="G1" s="1"/>
      <c r="H1" s="1"/>
      <c r="I1" s="1"/>
      <c r="J1" s="1"/>
      <c r="K1" s="1"/>
      <c r="L1" s="1"/>
      <c r="M1" s="1"/>
    </row>
    <row r="2" spans="1:27" ht="45.4" customHeight="1" thickBot="1">
      <c r="A2" s="220" t="s">
        <v>288</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row>
    <row r="3" spans="1:27" s="38" customFormat="1" ht="20.45" customHeight="1">
      <c r="A3" s="231" t="s">
        <v>0</v>
      </c>
      <c r="B3" s="232"/>
      <c r="C3" s="232"/>
      <c r="D3" s="232"/>
      <c r="E3" s="233"/>
      <c r="F3" s="229" t="s">
        <v>111</v>
      </c>
      <c r="G3" s="229"/>
      <c r="H3" s="229"/>
      <c r="I3" s="229"/>
      <c r="J3" s="229"/>
      <c r="K3" s="229"/>
      <c r="L3" s="229"/>
      <c r="M3" s="229"/>
      <c r="N3" s="229"/>
      <c r="O3" s="229"/>
      <c r="P3" s="229"/>
      <c r="Q3" s="229"/>
      <c r="R3" s="229"/>
      <c r="S3" s="229"/>
      <c r="T3" s="229"/>
      <c r="U3" s="229"/>
      <c r="V3" s="229"/>
      <c r="W3" s="229"/>
      <c r="X3" s="229"/>
      <c r="Y3" s="229"/>
      <c r="Z3" s="229"/>
      <c r="AA3" s="230"/>
    </row>
    <row r="4" spans="1:27" s="38" customFormat="1" ht="20.45" customHeight="1">
      <c r="A4" s="186" t="s">
        <v>1</v>
      </c>
      <c r="B4" s="187"/>
      <c r="C4" s="187"/>
      <c r="D4" s="187"/>
      <c r="E4" s="187"/>
      <c r="F4" s="235" t="str">
        <f>申請者情報項目!C5</f>
        <v>株式会社環境</v>
      </c>
      <c r="G4" s="235"/>
      <c r="H4" s="235"/>
      <c r="I4" s="235"/>
      <c r="J4" s="235"/>
      <c r="K4" s="235"/>
      <c r="L4" s="235"/>
      <c r="M4" s="235"/>
      <c r="N4" s="235"/>
      <c r="O4" s="235"/>
      <c r="P4" s="235"/>
      <c r="Q4" s="235"/>
      <c r="R4" s="235"/>
      <c r="S4" s="235"/>
      <c r="T4" s="235"/>
      <c r="U4" s="235"/>
      <c r="V4" s="235"/>
      <c r="W4" s="235"/>
      <c r="X4" s="235"/>
      <c r="Y4" s="235"/>
      <c r="Z4" s="235"/>
      <c r="AA4" s="236"/>
    </row>
    <row r="5" spans="1:27" s="38" customFormat="1" ht="20.45" customHeight="1">
      <c r="A5" s="186" t="s">
        <v>2</v>
      </c>
      <c r="B5" s="187"/>
      <c r="C5" s="187"/>
      <c r="D5" s="187"/>
      <c r="E5" s="187"/>
      <c r="F5" s="167" t="s">
        <v>16</v>
      </c>
      <c r="G5" s="168"/>
      <c r="H5" s="168"/>
      <c r="I5" s="168"/>
      <c r="J5" s="168"/>
      <c r="K5" s="168"/>
      <c r="L5" s="168"/>
      <c r="M5" s="168"/>
      <c r="N5" s="168"/>
      <c r="O5" s="168"/>
      <c r="P5" s="168"/>
      <c r="Q5" s="168"/>
      <c r="R5" s="168"/>
      <c r="S5" s="168"/>
      <c r="T5" s="168"/>
      <c r="U5" s="168"/>
      <c r="V5" s="168"/>
      <c r="W5" s="168"/>
      <c r="X5" s="168"/>
      <c r="Y5" s="168"/>
      <c r="Z5" s="168"/>
      <c r="AA5" s="237"/>
    </row>
    <row r="6" spans="1:27" s="38" customFormat="1" ht="20.45" customHeight="1">
      <c r="A6" s="186"/>
      <c r="B6" s="187"/>
      <c r="C6" s="187"/>
      <c r="D6" s="187"/>
      <c r="E6" s="187"/>
      <c r="F6" s="177" t="s">
        <v>13</v>
      </c>
      <c r="G6" s="177"/>
      <c r="H6" s="177"/>
      <c r="I6" s="177"/>
      <c r="J6" s="177" t="s">
        <v>14</v>
      </c>
      <c r="K6" s="177"/>
      <c r="L6" s="177"/>
      <c r="M6" s="177"/>
      <c r="N6" s="177"/>
      <c r="O6" s="177" t="s">
        <v>11</v>
      </c>
      <c r="P6" s="177"/>
      <c r="Q6" s="177"/>
      <c r="R6" s="177"/>
      <c r="S6" s="177"/>
      <c r="T6" s="243" t="s">
        <v>4</v>
      </c>
      <c r="U6" s="243"/>
      <c r="V6" s="243"/>
      <c r="W6" s="243"/>
      <c r="X6" s="243"/>
      <c r="Y6" s="243"/>
      <c r="Z6" s="243"/>
      <c r="AA6" s="244"/>
    </row>
    <row r="7" spans="1:27" s="38" customFormat="1" ht="20.45" customHeight="1">
      <c r="A7" s="186"/>
      <c r="B7" s="187"/>
      <c r="C7" s="187"/>
      <c r="D7" s="187"/>
      <c r="E7" s="187"/>
      <c r="F7" s="178" t="str">
        <f>申請者情報項目!C9</f>
        <v>科学治郎</v>
      </c>
      <c r="G7" s="178"/>
      <c r="H7" s="178"/>
      <c r="I7" s="178"/>
      <c r="J7" s="178" t="str">
        <f>申請者情報項目!C10</f>
        <v>業務部</v>
      </c>
      <c r="K7" s="178"/>
      <c r="L7" s="178"/>
      <c r="M7" s="178"/>
      <c r="N7" s="178"/>
      <c r="O7" s="178" t="str">
        <f>申請者情報項目!C11</f>
        <v>部長</v>
      </c>
      <c r="P7" s="178"/>
      <c r="Q7" s="178"/>
      <c r="R7" s="178"/>
      <c r="S7" s="193"/>
      <c r="T7" s="39" t="s">
        <v>15</v>
      </c>
      <c r="U7" s="194" t="str">
        <f>申請者情報項目!C12</f>
        <v>420-0853</v>
      </c>
      <c r="V7" s="194"/>
      <c r="W7" s="194"/>
      <c r="X7" s="194"/>
      <c r="Y7" s="194"/>
      <c r="Z7" s="194"/>
      <c r="AA7" s="195"/>
    </row>
    <row r="8" spans="1:27" s="38" customFormat="1" ht="20.45" customHeight="1">
      <c r="A8" s="186"/>
      <c r="B8" s="187"/>
      <c r="C8" s="187"/>
      <c r="D8" s="187"/>
      <c r="E8" s="187"/>
      <c r="F8" s="188" t="s">
        <v>5</v>
      </c>
      <c r="G8" s="189"/>
      <c r="H8" s="189"/>
      <c r="I8" s="234"/>
      <c r="J8" s="176" t="s">
        <v>6</v>
      </c>
      <c r="K8" s="176"/>
      <c r="L8" s="176"/>
      <c r="M8" s="176"/>
      <c r="N8" s="176" t="s">
        <v>7</v>
      </c>
      <c r="O8" s="176"/>
      <c r="P8" s="176"/>
      <c r="Q8" s="176"/>
      <c r="R8" s="176"/>
      <c r="S8" s="188"/>
      <c r="T8" s="221" t="str">
        <f>申請者情報項目!C13</f>
        <v>静岡県静岡市●●●</v>
      </c>
      <c r="U8" s="222"/>
      <c r="V8" s="222"/>
      <c r="W8" s="222"/>
      <c r="X8" s="222"/>
      <c r="Y8" s="222"/>
      <c r="Z8" s="222"/>
      <c r="AA8" s="223"/>
    </row>
    <row r="9" spans="1:27" s="38" customFormat="1" ht="20.45" customHeight="1">
      <c r="A9" s="186"/>
      <c r="B9" s="187"/>
      <c r="C9" s="187"/>
      <c r="D9" s="187"/>
      <c r="E9" s="187"/>
      <c r="F9" s="193" t="str">
        <f>申請者情報項目!C14</f>
        <v>054-252-9023</v>
      </c>
      <c r="G9" s="196"/>
      <c r="H9" s="196"/>
      <c r="I9" s="197"/>
      <c r="J9" s="178" t="str">
        <f>申請者情報項目!C15</f>
        <v>054-652-0667</v>
      </c>
      <c r="K9" s="178"/>
      <c r="L9" s="178"/>
      <c r="M9" s="178"/>
      <c r="N9" s="178" t="str">
        <f>申請者情報項目!C16</f>
        <v>kankyou@siz-kankyou.or.jp</v>
      </c>
      <c r="O9" s="178"/>
      <c r="P9" s="178"/>
      <c r="Q9" s="178"/>
      <c r="R9" s="178"/>
      <c r="S9" s="193"/>
      <c r="T9" s="224"/>
      <c r="U9" s="225"/>
      <c r="V9" s="225"/>
      <c r="W9" s="225"/>
      <c r="X9" s="225"/>
      <c r="Y9" s="225"/>
      <c r="Z9" s="225"/>
      <c r="AA9" s="226"/>
    </row>
    <row r="10" spans="1:27" s="38" customFormat="1" ht="20.45" customHeight="1">
      <c r="A10" s="186"/>
      <c r="B10" s="187"/>
      <c r="C10" s="187"/>
      <c r="D10" s="187"/>
      <c r="E10" s="187"/>
      <c r="F10" s="188" t="s">
        <v>8</v>
      </c>
      <c r="G10" s="189"/>
      <c r="H10" s="189"/>
      <c r="I10" s="189"/>
      <c r="J10" s="189"/>
      <c r="K10" s="189"/>
      <c r="L10" s="189"/>
      <c r="M10" s="189"/>
      <c r="N10" s="189"/>
      <c r="O10" s="189"/>
      <c r="P10" s="189"/>
      <c r="Q10" s="189"/>
      <c r="R10" s="189"/>
      <c r="S10" s="189"/>
      <c r="T10" s="189"/>
      <c r="U10" s="189"/>
      <c r="V10" s="189"/>
      <c r="W10" s="189"/>
      <c r="X10" s="189"/>
      <c r="Y10" s="189"/>
      <c r="Z10" s="189"/>
      <c r="AA10" s="190"/>
    </row>
    <row r="11" spans="1:27" s="38" customFormat="1" ht="20.45" customHeight="1">
      <c r="A11" s="186"/>
      <c r="B11" s="187"/>
      <c r="C11" s="187"/>
      <c r="D11" s="187"/>
      <c r="E11" s="187"/>
      <c r="F11" s="176" t="s">
        <v>17</v>
      </c>
      <c r="G11" s="176"/>
      <c r="H11" s="176"/>
      <c r="I11" s="176"/>
      <c r="J11" s="176" t="s">
        <v>14</v>
      </c>
      <c r="K11" s="176"/>
      <c r="L11" s="176"/>
      <c r="M11" s="176"/>
      <c r="N11" s="176"/>
      <c r="O11" s="176" t="s">
        <v>11</v>
      </c>
      <c r="P11" s="176"/>
      <c r="Q11" s="176"/>
      <c r="R11" s="176"/>
      <c r="S11" s="176"/>
      <c r="T11" s="227" t="s">
        <v>4</v>
      </c>
      <c r="U11" s="227"/>
      <c r="V11" s="227"/>
      <c r="W11" s="227"/>
      <c r="X11" s="227"/>
      <c r="Y11" s="227"/>
      <c r="Z11" s="227"/>
      <c r="AA11" s="228"/>
    </row>
    <row r="12" spans="1:27" s="38" customFormat="1" ht="20.45" customHeight="1">
      <c r="A12" s="186"/>
      <c r="B12" s="187"/>
      <c r="C12" s="187"/>
      <c r="D12" s="187"/>
      <c r="E12" s="187"/>
      <c r="F12" s="178" t="str">
        <f>申請者情報項目!C17</f>
        <v>科学三郎</v>
      </c>
      <c r="G12" s="178"/>
      <c r="H12" s="178"/>
      <c r="I12" s="178"/>
      <c r="J12" s="178" t="str">
        <f>申請者情報項目!C18</f>
        <v>業務部</v>
      </c>
      <c r="K12" s="178"/>
      <c r="L12" s="178"/>
      <c r="M12" s="178"/>
      <c r="N12" s="178"/>
      <c r="O12" s="178" t="str">
        <f>申請者情報項目!C19</f>
        <v>課長</v>
      </c>
      <c r="P12" s="178"/>
      <c r="Q12" s="178"/>
      <c r="R12" s="178"/>
      <c r="S12" s="193"/>
      <c r="T12" s="39" t="s">
        <v>15</v>
      </c>
      <c r="U12" s="194" t="str">
        <f>申請者情報項目!C20</f>
        <v>420-0853</v>
      </c>
      <c r="V12" s="194"/>
      <c r="W12" s="194"/>
      <c r="X12" s="194"/>
      <c r="Y12" s="194"/>
      <c r="Z12" s="194"/>
      <c r="AA12" s="195"/>
    </row>
    <row r="13" spans="1:27" s="38" customFormat="1" ht="20.45" customHeight="1">
      <c r="A13" s="186"/>
      <c r="B13" s="187"/>
      <c r="C13" s="187"/>
      <c r="D13" s="187"/>
      <c r="E13" s="187"/>
      <c r="F13" s="188" t="s">
        <v>5</v>
      </c>
      <c r="G13" s="189"/>
      <c r="H13" s="189"/>
      <c r="I13" s="234"/>
      <c r="J13" s="176" t="s">
        <v>6</v>
      </c>
      <c r="K13" s="176"/>
      <c r="L13" s="176"/>
      <c r="M13" s="176"/>
      <c r="N13" s="176" t="s">
        <v>7</v>
      </c>
      <c r="O13" s="176"/>
      <c r="P13" s="176"/>
      <c r="Q13" s="176"/>
      <c r="R13" s="176"/>
      <c r="S13" s="188"/>
      <c r="T13" s="221" t="str">
        <f>申請者情報項目!C21</f>
        <v>静岡県静岡市●●●</v>
      </c>
      <c r="U13" s="222"/>
      <c r="V13" s="222"/>
      <c r="W13" s="222"/>
      <c r="X13" s="222"/>
      <c r="Y13" s="222"/>
      <c r="Z13" s="222"/>
      <c r="AA13" s="223"/>
    </row>
    <row r="14" spans="1:27" s="38" customFormat="1" ht="20.45" customHeight="1">
      <c r="A14" s="186"/>
      <c r="B14" s="187"/>
      <c r="C14" s="187"/>
      <c r="D14" s="187"/>
      <c r="E14" s="187"/>
      <c r="F14" s="193" t="str">
        <f>申請者情報項目!C22</f>
        <v>054-252-9023</v>
      </c>
      <c r="G14" s="196"/>
      <c r="H14" s="196"/>
      <c r="I14" s="197"/>
      <c r="J14" s="178" t="str">
        <f>申請者情報項目!C23</f>
        <v>054-353-9999</v>
      </c>
      <c r="K14" s="178"/>
      <c r="L14" s="178"/>
      <c r="M14" s="178"/>
      <c r="N14" s="178" t="str">
        <f>申請者情報項目!C24</f>
        <v>kankyou@siz-kankyou.or.jp</v>
      </c>
      <c r="O14" s="178"/>
      <c r="P14" s="178"/>
      <c r="Q14" s="178"/>
      <c r="R14" s="178"/>
      <c r="S14" s="193"/>
      <c r="T14" s="224"/>
      <c r="U14" s="225"/>
      <c r="V14" s="225"/>
      <c r="W14" s="225"/>
      <c r="X14" s="225"/>
      <c r="Y14" s="225"/>
      <c r="Z14" s="225"/>
      <c r="AA14" s="226"/>
    </row>
    <row r="15" spans="1:27" s="38" customFormat="1" ht="20.45" customHeight="1">
      <c r="A15" s="186"/>
      <c r="B15" s="187"/>
      <c r="C15" s="187"/>
      <c r="D15" s="187"/>
      <c r="E15" s="187"/>
      <c r="F15" s="188" t="s">
        <v>18</v>
      </c>
      <c r="G15" s="189"/>
      <c r="H15" s="189"/>
      <c r="I15" s="189"/>
      <c r="J15" s="189"/>
      <c r="K15" s="189"/>
      <c r="L15" s="189"/>
      <c r="M15" s="189"/>
      <c r="N15" s="189"/>
      <c r="O15" s="189"/>
      <c r="P15" s="189"/>
      <c r="Q15" s="189"/>
      <c r="R15" s="189"/>
      <c r="S15" s="189"/>
      <c r="T15" s="241"/>
      <c r="U15" s="241"/>
      <c r="V15" s="241"/>
      <c r="W15" s="241"/>
      <c r="X15" s="241"/>
      <c r="Y15" s="241"/>
      <c r="Z15" s="241"/>
      <c r="AA15" s="242"/>
    </row>
    <row r="16" spans="1:27" s="38" customFormat="1" ht="20.45" customHeight="1">
      <c r="A16" s="186"/>
      <c r="B16" s="187"/>
      <c r="C16" s="187"/>
      <c r="D16" s="187"/>
      <c r="E16" s="187"/>
      <c r="F16" s="188" t="s">
        <v>19</v>
      </c>
      <c r="G16" s="189"/>
      <c r="H16" s="189"/>
      <c r="I16" s="234"/>
      <c r="J16" s="176" t="s">
        <v>14</v>
      </c>
      <c r="K16" s="176"/>
      <c r="L16" s="176"/>
      <c r="M16" s="176"/>
      <c r="N16" s="176"/>
      <c r="O16" s="176" t="s">
        <v>11</v>
      </c>
      <c r="P16" s="176"/>
      <c r="Q16" s="176"/>
      <c r="R16" s="176"/>
      <c r="S16" s="176"/>
      <c r="T16" s="227" t="s">
        <v>4</v>
      </c>
      <c r="U16" s="227"/>
      <c r="V16" s="227"/>
      <c r="W16" s="227"/>
      <c r="X16" s="227"/>
      <c r="Y16" s="227"/>
      <c r="Z16" s="227"/>
      <c r="AA16" s="228"/>
    </row>
    <row r="17" spans="1:27" s="38" customFormat="1" ht="20.45" customHeight="1">
      <c r="A17" s="186"/>
      <c r="B17" s="187"/>
      <c r="C17" s="187"/>
      <c r="D17" s="187"/>
      <c r="E17" s="187"/>
      <c r="F17" s="178" t="str">
        <f>申請者情報項目!C25</f>
        <v>科学四郎</v>
      </c>
      <c r="G17" s="178"/>
      <c r="H17" s="178"/>
      <c r="I17" s="178"/>
      <c r="J17" s="178" t="str">
        <f>申請者情報項目!C26</f>
        <v>総務部</v>
      </c>
      <c r="K17" s="178"/>
      <c r="L17" s="178"/>
      <c r="M17" s="178"/>
      <c r="N17" s="178"/>
      <c r="O17" s="178" t="str">
        <f>申請者情報項目!C27</f>
        <v>部長</v>
      </c>
      <c r="P17" s="178"/>
      <c r="Q17" s="178"/>
      <c r="R17" s="178"/>
      <c r="S17" s="193"/>
      <c r="T17" s="39" t="s">
        <v>15</v>
      </c>
      <c r="U17" s="194" t="str">
        <f>申請者情報項目!C28</f>
        <v>420-0853</v>
      </c>
      <c r="V17" s="194"/>
      <c r="W17" s="194"/>
      <c r="X17" s="194"/>
      <c r="Y17" s="194"/>
      <c r="Z17" s="194"/>
      <c r="AA17" s="195"/>
    </row>
    <row r="18" spans="1:27" s="38" customFormat="1" ht="20.45" customHeight="1">
      <c r="A18" s="186"/>
      <c r="B18" s="187"/>
      <c r="C18" s="187"/>
      <c r="D18" s="187"/>
      <c r="E18" s="187"/>
      <c r="F18" s="188" t="s">
        <v>5</v>
      </c>
      <c r="G18" s="189"/>
      <c r="H18" s="189"/>
      <c r="I18" s="234"/>
      <c r="J18" s="176" t="s">
        <v>6</v>
      </c>
      <c r="K18" s="176"/>
      <c r="L18" s="176"/>
      <c r="M18" s="176"/>
      <c r="N18" s="176" t="s">
        <v>7</v>
      </c>
      <c r="O18" s="176"/>
      <c r="P18" s="176"/>
      <c r="Q18" s="176"/>
      <c r="R18" s="176"/>
      <c r="S18" s="188"/>
      <c r="T18" s="221" t="str">
        <f>申請者情報項目!C29</f>
        <v>静岡県静岡市●●●</v>
      </c>
      <c r="U18" s="222"/>
      <c r="V18" s="222"/>
      <c r="W18" s="222"/>
      <c r="X18" s="222"/>
      <c r="Y18" s="222"/>
      <c r="Z18" s="222"/>
      <c r="AA18" s="223"/>
    </row>
    <row r="19" spans="1:27" s="38" customFormat="1" ht="20.45" customHeight="1">
      <c r="A19" s="186"/>
      <c r="B19" s="187"/>
      <c r="C19" s="187"/>
      <c r="D19" s="187"/>
      <c r="E19" s="187"/>
      <c r="F19" s="193" t="str">
        <f>申請者情報項目!C30</f>
        <v>054-252-9023</v>
      </c>
      <c r="G19" s="196"/>
      <c r="H19" s="196"/>
      <c r="I19" s="197"/>
      <c r="J19" s="178" t="str">
        <f>申請者情報項目!C31</f>
        <v>054-353-9999</v>
      </c>
      <c r="K19" s="178"/>
      <c r="L19" s="178"/>
      <c r="M19" s="178"/>
      <c r="N19" s="178" t="str">
        <f>申請者情報項目!C32</f>
        <v>kankyou@siz-kankyou.or.jp</v>
      </c>
      <c r="O19" s="178"/>
      <c r="P19" s="178"/>
      <c r="Q19" s="178"/>
      <c r="R19" s="178"/>
      <c r="S19" s="193"/>
      <c r="T19" s="224"/>
      <c r="U19" s="225"/>
      <c r="V19" s="225"/>
      <c r="W19" s="225"/>
      <c r="X19" s="225"/>
      <c r="Y19" s="225"/>
      <c r="Z19" s="225"/>
      <c r="AA19" s="226"/>
    </row>
    <row r="20" spans="1:27" s="38" customFormat="1" ht="20.45" customHeight="1">
      <c r="A20" s="198" t="s">
        <v>195</v>
      </c>
      <c r="B20" s="199"/>
      <c r="C20" s="199"/>
      <c r="D20" s="199"/>
      <c r="E20" s="200"/>
      <c r="F20" s="193" t="s">
        <v>68</v>
      </c>
      <c r="G20" s="196"/>
      <c r="H20" s="196"/>
      <c r="I20" s="197"/>
      <c r="J20" s="204"/>
      <c r="K20" s="205"/>
      <c r="L20" s="205"/>
      <c r="M20" s="205"/>
      <c r="N20" s="205"/>
      <c r="O20" s="205"/>
      <c r="P20" s="205"/>
      <c r="Q20" s="205"/>
      <c r="R20" s="205"/>
      <c r="S20" s="205"/>
      <c r="T20" s="205"/>
      <c r="U20" s="205"/>
      <c r="V20" s="205"/>
      <c r="W20" s="205"/>
      <c r="X20" s="205"/>
      <c r="Y20" s="205"/>
      <c r="Z20" s="205"/>
      <c r="AA20" s="206"/>
    </row>
    <row r="21" spans="1:27" s="38" customFormat="1" ht="20.45" customHeight="1">
      <c r="A21" s="201"/>
      <c r="B21" s="202"/>
      <c r="C21" s="202"/>
      <c r="D21" s="202"/>
      <c r="E21" s="203"/>
      <c r="F21" s="193" t="s">
        <v>196</v>
      </c>
      <c r="G21" s="196"/>
      <c r="H21" s="196"/>
      <c r="I21" s="197"/>
      <c r="J21" s="204"/>
      <c r="K21" s="205"/>
      <c r="L21" s="205"/>
      <c r="M21" s="205"/>
      <c r="N21" s="205"/>
      <c r="O21" s="205"/>
      <c r="P21" s="205"/>
      <c r="Q21" s="205"/>
      <c r="R21" s="205"/>
      <c r="S21" s="205"/>
      <c r="T21" s="205"/>
      <c r="U21" s="205"/>
      <c r="V21" s="205"/>
      <c r="W21" s="205"/>
      <c r="X21" s="205"/>
      <c r="Y21" s="205"/>
      <c r="Z21" s="205"/>
      <c r="AA21" s="206"/>
    </row>
    <row r="22" spans="1:27" s="38" customFormat="1" ht="20.45" customHeight="1">
      <c r="A22" s="253" t="s">
        <v>124</v>
      </c>
      <c r="B22" s="187"/>
      <c r="C22" s="187"/>
      <c r="D22" s="187"/>
      <c r="E22" s="187"/>
      <c r="F22" s="187" t="s">
        <v>9</v>
      </c>
      <c r="G22" s="187"/>
      <c r="H22" s="187"/>
      <c r="I22" s="187"/>
      <c r="J22" s="187"/>
      <c r="K22" s="187" t="s">
        <v>10</v>
      </c>
      <c r="L22" s="187"/>
      <c r="M22" s="187"/>
      <c r="N22" s="187"/>
      <c r="O22" s="187"/>
      <c r="P22" s="187"/>
      <c r="Q22" s="187"/>
      <c r="R22" s="187"/>
      <c r="S22" s="187"/>
      <c r="T22" s="187"/>
      <c r="U22" s="187"/>
      <c r="V22" s="187"/>
      <c r="W22" s="187"/>
      <c r="X22" s="187"/>
      <c r="Y22" s="187"/>
      <c r="Z22" s="187"/>
      <c r="AA22" s="207"/>
    </row>
    <row r="23" spans="1:27" s="38" customFormat="1" ht="20.45" customHeight="1">
      <c r="A23" s="186"/>
      <c r="B23" s="187"/>
      <c r="C23" s="187"/>
      <c r="D23" s="187"/>
      <c r="E23" s="187"/>
      <c r="F23" s="187"/>
      <c r="G23" s="187"/>
      <c r="H23" s="187"/>
      <c r="I23" s="187"/>
      <c r="J23" s="187"/>
      <c r="K23" s="187" t="s">
        <v>11</v>
      </c>
      <c r="L23" s="187"/>
      <c r="M23" s="187"/>
      <c r="N23" s="187" t="s">
        <v>3</v>
      </c>
      <c r="O23" s="187"/>
      <c r="P23" s="187"/>
      <c r="Q23" s="187"/>
      <c r="R23" s="187" t="s">
        <v>21</v>
      </c>
      <c r="S23" s="187"/>
      <c r="T23" s="187"/>
      <c r="U23" s="187"/>
      <c r="V23" s="191" t="s">
        <v>20</v>
      </c>
      <c r="W23" s="191"/>
      <c r="X23" s="191"/>
      <c r="Y23" s="191"/>
      <c r="Z23" s="191"/>
      <c r="AA23" s="192"/>
    </row>
    <row r="24" spans="1:27" s="38" customFormat="1" ht="12">
      <c r="A24" s="186"/>
      <c r="B24" s="187"/>
      <c r="C24" s="187"/>
      <c r="D24" s="187"/>
      <c r="E24" s="187"/>
      <c r="F24" s="209"/>
      <c r="G24" s="209"/>
      <c r="H24" s="209"/>
      <c r="I24" s="209"/>
      <c r="J24" s="209"/>
      <c r="K24" s="209"/>
      <c r="L24" s="209"/>
      <c r="M24" s="209"/>
      <c r="N24" s="209"/>
      <c r="O24" s="209"/>
      <c r="P24" s="209"/>
      <c r="Q24" s="209"/>
      <c r="R24" s="209"/>
      <c r="S24" s="209"/>
      <c r="T24" s="209"/>
      <c r="U24" s="209"/>
      <c r="V24" s="238"/>
      <c r="W24" s="238"/>
      <c r="X24" s="238"/>
      <c r="Y24" s="238"/>
      <c r="Z24" s="238"/>
      <c r="AA24" s="239"/>
    </row>
    <row r="25" spans="1:27" s="38" customFormat="1" ht="12">
      <c r="A25" s="186"/>
      <c r="B25" s="187"/>
      <c r="C25" s="187"/>
      <c r="D25" s="187"/>
      <c r="E25" s="187"/>
      <c r="F25" s="209"/>
      <c r="G25" s="209"/>
      <c r="H25" s="209"/>
      <c r="I25" s="209"/>
      <c r="J25" s="209"/>
      <c r="K25" s="209"/>
      <c r="L25" s="209"/>
      <c r="M25" s="209"/>
      <c r="N25" s="209"/>
      <c r="O25" s="209"/>
      <c r="P25" s="209"/>
      <c r="Q25" s="209"/>
      <c r="R25" s="209"/>
      <c r="S25" s="209"/>
      <c r="T25" s="209"/>
      <c r="U25" s="209"/>
      <c r="V25" s="209"/>
      <c r="W25" s="209"/>
      <c r="X25" s="209"/>
      <c r="Y25" s="209"/>
      <c r="Z25" s="209"/>
      <c r="AA25" s="240"/>
    </row>
    <row r="26" spans="1:27" s="38" customFormat="1" ht="12">
      <c r="A26" s="186"/>
      <c r="B26" s="187"/>
      <c r="C26" s="187"/>
      <c r="D26" s="187"/>
      <c r="E26" s="187"/>
      <c r="F26" s="209"/>
      <c r="G26" s="209"/>
      <c r="H26" s="209"/>
      <c r="I26" s="209"/>
      <c r="J26" s="209"/>
      <c r="K26" s="209"/>
      <c r="L26" s="209"/>
      <c r="M26" s="209"/>
      <c r="N26" s="209"/>
      <c r="O26" s="209"/>
      <c r="P26" s="209"/>
      <c r="Q26" s="209"/>
      <c r="R26" s="209"/>
      <c r="S26" s="209"/>
      <c r="T26" s="209"/>
      <c r="U26" s="209"/>
      <c r="V26" s="238"/>
      <c r="W26" s="238"/>
      <c r="X26" s="238"/>
      <c r="Y26" s="238"/>
      <c r="Z26" s="238"/>
      <c r="AA26" s="239"/>
    </row>
    <row r="27" spans="1:27" s="38" customFormat="1" ht="12">
      <c r="A27" s="186"/>
      <c r="B27" s="187"/>
      <c r="C27" s="187"/>
      <c r="D27" s="187"/>
      <c r="E27" s="187"/>
      <c r="F27" s="209"/>
      <c r="G27" s="209"/>
      <c r="H27" s="209"/>
      <c r="I27" s="209"/>
      <c r="J27" s="209"/>
      <c r="K27" s="209"/>
      <c r="L27" s="209"/>
      <c r="M27" s="209"/>
      <c r="N27" s="209"/>
      <c r="O27" s="209"/>
      <c r="P27" s="209"/>
      <c r="Q27" s="209"/>
      <c r="R27" s="209"/>
      <c r="S27" s="209"/>
      <c r="T27" s="209"/>
      <c r="U27" s="209"/>
      <c r="V27" s="209"/>
      <c r="W27" s="209"/>
      <c r="X27" s="209"/>
      <c r="Y27" s="209"/>
      <c r="Z27" s="209"/>
      <c r="AA27" s="240"/>
    </row>
    <row r="28" spans="1:27" s="38" customFormat="1" ht="12">
      <c r="A28" s="186"/>
      <c r="B28" s="187"/>
      <c r="C28" s="187"/>
      <c r="D28" s="187"/>
      <c r="E28" s="187"/>
      <c r="F28" s="209"/>
      <c r="G28" s="209"/>
      <c r="H28" s="209"/>
      <c r="I28" s="209"/>
      <c r="J28" s="209"/>
      <c r="K28" s="209"/>
      <c r="L28" s="209"/>
      <c r="M28" s="209"/>
      <c r="N28" s="209"/>
      <c r="O28" s="209"/>
      <c r="P28" s="209"/>
      <c r="Q28" s="209"/>
      <c r="R28" s="209"/>
      <c r="S28" s="209"/>
      <c r="T28" s="209"/>
      <c r="U28" s="209"/>
      <c r="V28" s="238"/>
      <c r="W28" s="238"/>
      <c r="X28" s="238"/>
      <c r="Y28" s="238"/>
      <c r="Z28" s="238"/>
      <c r="AA28" s="239"/>
    </row>
    <row r="29" spans="1:27" s="38" customFormat="1" ht="12.75" thickBot="1">
      <c r="A29" s="254"/>
      <c r="B29" s="255"/>
      <c r="C29" s="255"/>
      <c r="D29" s="255"/>
      <c r="E29" s="255"/>
      <c r="F29" s="216"/>
      <c r="G29" s="216"/>
      <c r="H29" s="216"/>
      <c r="I29" s="216"/>
      <c r="J29" s="216"/>
      <c r="K29" s="216"/>
      <c r="L29" s="216"/>
      <c r="M29" s="216"/>
      <c r="N29" s="216"/>
      <c r="O29" s="216"/>
      <c r="P29" s="216"/>
      <c r="Q29" s="216"/>
      <c r="R29" s="216"/>
      <c r="S29" s="216"/>
      <c r="T29" s="216"/>
      <c r="U29" s="216"/>
      <c r="V29" s="216"/>
      <c r="W29" s="216"/>
      <c r="X29" s="216"/>
      <c r="Y29" s="216"/>
      <c r="Z29" s="216"/>
      <c r="AA29" s="252"/>
    </row>
    <row r="30" spans="1:27" s="38" customFormat="1" ht="20.45" customHeight="1">
      <c r="A30" s="278" t="s">
        <v>271</v>
      </c>
      <c r="B30" s="279"/>
      <c r="C30" s="279"/>
      <c r="D30" s="279"/>
      <c r="E30" s="280"/>
      <c r="F30" s="275" t="s">
        <v>9</v>
      </c>
      <c r="G30" s="276"/>
      <c r="H30" s="276"/>
      <c r="I30" s="276"/>
      <c r="J30" s="277"/>
      <c r="K30" s="187" t="s">
        <v>11</v>
      </c>
      <c r="L30" s="187"/>
      <c r="M30" s="187"/>
      <c r="N30" s="187" t="s">
        <v>3</v>
      </c>
      <c r="O30" s="187"/>
      <c r="P30" s="187"/>
      <c r="Q30" s="187"/>
      <c r="R30" s="187" t="s">
        <v>270</v>
      </c>
      <c r="S30" s="187"/>
      <c r="T30" s="187"/>
      <c r="U30" s="187"/>
      <c r="V30" s="191" t="s">
        <v>7</v>
      </c>
      <c r="W30" s="191"/>
      <c r="X30" s="191"/>
      <c r="Y30" s="191"/>
      <c r="Z30" s="191"/>
      <c r="AA30" s="192"/>
    </row>
    <row r="31" spans="1:27" s="38" customFormat="1" ht="18.75" customHeight="1">
      <c r="A31" s="281"/>
      <c r="B31" s="282"/>
      <c r="C31" s="282"/>
      <c r="D31" s="282"/>
      <c r="E31" s="283"/>
      <c r="F31" s="291"/>
      <c r="G31" s="291"/>
      <c r="H31" s="291"/>
      <c r="I31" s="291"/>
      <c r="J31" s="291"/>
      <c r="K31" s="209"/>
      <c r="L31" s="209"/>
      <c r="M31" s="209"/>
      <c r="N31" s="209"/>
      <c r="O31" s="209"/>
      <c r="P31" s="209"/>
      <c r="Q31" s="209"/>
      <c r="R31" s="209"/>
      <c r="S31" s="209"/>
      <c r="T31" s="209"/>
      <c r="U31" s="209"/>
      <c r="V31" s="269"/>
      <c r="W31" s="270"/>
      <c r="X31" s="270"/>
      <c r="Y31" s="270"/>
      <c r="Z31" s="270"/>
      <c r="AA31" s="271"/>
    </row>
    <row r="32" spans="1:27" s="38" customFormat="1" ht="19.5" customHeight="1" thickBot="1">
      <c r="A32" s="281"/>
      <c r="B32" s="282"/>
      <c r="C32" s="282"/>
      <c r="D32" s="282"/>
      <c r="E32" s="283"/>
      <c r="F32" s="292"/>
      <c r="G32" s="292"/>
      <c r="H32" s="292"/>
      <c r="I32" s="292"/>
      <c r="J32" s="292"/>
      <c r="K32" s="268"/>
      <c r="L32" s="268"/>
      <c r="M32" s="268"/>
      <c r="N32" s="268"/>
      <c r="O32" s="268"/>
      <c r="P32" s="268"/>
      <c r="Q32" s="268"/>
      <c r="R32" s="268"/>
      <c r="S32" s="268"/>
      <c r="T32" s="268"/>
      <c r="U32" s="268"/>
      <c r="V32" s="272"/>
      <c r="W32" s="273"/>
      <c r="X32" s="273"/>
      <c r="Y32" s="273"/>
      <c r="Z32" s="273"/>
      <c r="AA32" s="274"/>
    </row>
    <row r="33" spans="1:27" s="38" customFormat="1" ht="19.5" customHeight="1">
      <c r="A33" s="151" t="s">
        <v>283</v>
      </c>
      <c r="B33" s="142"/>
      <c r="C33" s="142"/>
      <c r="D33" s="142"/>
      <c r="E33" s="142"/>
      <c r="F33" s="142"/>
      <c r="G33" s="142"/>
      <c r="H33" s="142"/>
      <c r="I33" s="142"/>
      <c r="J33" s="142"/>
      <c r="K33" s="142" t="s">
        <v>280</v>
      </c>
      <c r="L33" s="142"/>
      <c r="M33" s="142"/>
      <c r="N33" s="142"/>
      <c r="O33" s="142"/>
      <c r="P33" s="142"/>
      <c r="Q33" s="143" t="s">
        <v>125</v>
      </c>
      <c r="R33" s="143"/>
      <c r="S33" s="143"/>
      <c r="T33" s="143"/>
      <c r="U33" s="144" t="s">
        <v>281</v>
      </c>
      <c r="V33" s="144"/>
      <c r="W33" s="144"/>
      <c r="X33" s="143" t="s">
        <v>125</v>
      </c>
      <c r="Y33" s="143"/>
      <c r="Z33" s="143"/>
      <c r="AA33" s="145"/>
    </row>
    <row r="34" spans="1:27" s="38" customFormat="1" ht="19.5" customHeight="1" thickBot="1">
      <c r="A34" s="146" t="s">
        <v>282</v>
      </c>
      <c r="B34" s="146"/>
      <c r="C34" s="146"/>
      <c r="D34" s="146"/>
      <c r="E34" s="146"/>
      <c r="F34" s="146"/>
      <c r="G34" s="146"/>
      <c r="H34" s="146"/>
      <c r="I34" s="146"/>
      <c r="J34" s="146"/>
      <c r="K34" s="146"/>
      <c r="L34" s="146"/>
      <c r="M34" s="146"/>
      <c r="N34" s="146"/>
      <c r="O34" s="146"/>
      <c r="P34" s="146"/>
      <c r="Q34" s="146"/>
      <c r="R34" s="146"/>
      <c r="S34" s="146"/>
      <c r="T34" s="146"/>
      <c r="U34" s="146"/>
      <c r="V34" s="146"/>
      <c r="W34" s="147"/>
      <c r="X34" s="148" t="s">
        <v>125</v>
      </c>
      <c r="Y34" s="149"/>
      <c r="Z34" s="149"/>
      <c r="AA34" s="150"/>
    </row>
    <row r="35" spans="1:27" s="38" customFormat="1" ht="20.45" customHeight="1">
      <c r="A35" s="249" t="s">
        <v>191</v>
      </c>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1"/>
    </row>
    <row r="36" spans="1:27" s="38" customFormat="1" ht="20.45" customHeight="1">
      <c r="A36" s="54" t="s">
        <v>192</v>
      </c>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6"/>
    </row>
    <row r="37" spans="1:27" s="38" customFormat="1" ht="86.45" customHeight="1">
      <c r="A37" s="213" t="s">
        <v>207</v>
      </c>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5"/>
    </row>
    <row r="38" spans="1:27" s="38" customFormat="1" ht="20.45" customHeight="1">
      <c r="A38" s="54" t="s">
        <v>194</v>
      </c>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6"/>
    </row>
    <row r="39" spans="1:27" s="38" customFormat="1" ht="20.45" customHeight="1">
      <c r="A39" s="217" t="s">
        <v>104</v>
      </c>
      <c r="B39" s="218"/>
      <c r="C39" s="218"/>
      <c r="D39" s="218"/>
      <c r="E39" s="218"/>
      <c r="F39" s="218"/>
      <c r="G39" s="218"/>
      <c r="H39" s="218"/>
      <c r="I39" s="219"/>
      <c r="J39" s="256" t="s">
        <v>125</v>
      </c>
      <c r="K39" s="257"/>
      <c r="L39" s="257"/>
      <c r="M39" s="257"/>
      <c r="N39" s="257"/>
      <c r="O39" s="257"/>
      <c r="P39" s="257"/>
      <c r="Q39" s="257"/>
      <c r="R39" s="257"/>
      <c r="S39" s="257"/>
      <c r="T39" s="257"/>
      <c r="U39" s="257"/>
      <c r="V39" s="257"/>
      <c r="W39" s="257"/>
      <c r="X39" s="257"/>
      <c r="Y39" s="257"/>
      <c r="Z39" s="257"/>
      <c r="AA39" s="258"/>
    </row>
    <row r="40" spans="1:27" s="81" customFormat="1" ht="61.15" customHeight="1">
      <c r="A40" s="217" t="s">
        <v>193</v>
      </c>
      <c r="B40" s="218"/>
      <c r="C40" s="218"/>
      <c r="D40" s="218"/>
      <c r="E40" s="218"/>
      <c r="F40" s="218"/>
      <c r="G40" s="218"/>
      <c r="H40" s="218"/>
      <c r="I40" s="219"/>
      <c r="J40" s="259" t="s">
        <v>218</v>
      </c>
      <c r="K40" s="260"/>
      <c r="L40" s="260"/>
      <c r="M40" s="260"/>
      <c r="N40" s="260"/>
      <c r="O40" s="260"/>
      <c r="P40" s="260"/>
      <c r="Q40" s="260"/>
      <c r="R40" s="260"/>
      <c r="S40" s="260"/>
      <c r="T40" s="260"/>
      <c r="U40" s="260"/>
      <c r="V40" s="260"/>
      <c r="W40" s="260"/>
      <c r="X40" s="260"/>
      <c r="Y40" s="260"/>
      <c r="Z40" s="260"/>
      <c r="AA40" s="261"/>
    </row>
    <row r="41" spans="1:27" s="38" customFormat="1" ht="34.15" customHeight="1">
      <c r="A41" s="217" t="s">
        <v>200</v>
      </c>
      <c r="B41" s="218"/>
      <c r="C41" s="218"/>
      <c r="D41" s="218"/>
      <c r="E41" s="218"/>
      <c r="F41" s="218"/>
      <c r="G41" s="218"/>
      <c r="H41" s="218"/>
      <c r="I41" s="219"/>
      <c r="J41" s="259" t="s">
        <v>208</v>
      </c>
      <c r="K41" s="260"/>
      <c r="L41" s="260"/>
      <c r="M41" s="260"/>
      <c r="N41" s="260"/>
      <c r="O41" s="260"/>
      <c r="P41" s="260"/>
      <c r="Q41" s="260"/>
      <c r="R41" s="260"/>
      <c r="S41" s="260"/>
      <c r="T41" s="260"/>
      <c r="U41" s="260"/>
      <c r="V41" s="260"/>
      <c r="W41" s="260"/>
      <c r="X41" s="260"/>
      <c r="Y41" s="260"/>
      <c r="Z41" s="260"/>
      <c r="AA41" s="261"/>
    </row>
    <row r="42" spans="1:27" s="38" customFormat="1" ht="64.900000000000006" customHeight="1">
      <c r="A42" s="217" t="s">
        <v>201</v>
      </c>
      <c r="B42" s="218"/>
      <c r="C42" s="218"/>
      <c r="D42" s="218"/>
      <c r="E42" s="218"/>
      <c r="F42" s="218"/>
      <c r="G42" s="218"/>
      <c r="H42" s="218"/>
      <c r="I42" s="219"/>
      <c r="J42" s="259" t="s">
        <v>209</v>
      </c>
      <c r="K42" s="260"/>
      <c r="L42" s="260"/>
      <c r="M42" s="260"/>
      <c r="N42" s="260"/>
      <c r="O42" s="260"/>
      <c r="P42" s="260"/>
      <c r="Q42" s="260"/>
      <c r="R42" s="260"/>
      <c r="S42" s="260"/>
      <c r="T42" s="260"/>
      <c r="U42" s="260"/>
      <c r="V42" s="260"/>
      <c r="W42" s="260"/>
      <c r="X42" s="260"/>
      <c r="Y42" s="260"/>
      <c r="Z42" s="260"/>
      <c r="AA42" s="261"/>
    </row>
    <row r="43" spans="1:27" s="38" customFormat="1" ht="64.900000000000006" customHeight="1">
      <c r="A43" s="217" t="s">
        <v>202</v>
      </c>
      <c r="B43" s="218"/>
      <c r="C43" s="218"/>
      <c r="D43" s="218"/>
      <c r="E43" s="218"/>
      <c r="F43" s="218"/>
      <c r="G43" s="218"/>
      <c r="H43" s="218"/>
      <c r="I43" s="219"/>
      <c r="J43" s="259" t="s">
        <v>226</v>
      </c>
      <c r="K43" s="260"/>
      <c r="L43" s="260"/>
      <c r="M43" s="260"/>
      <c r="N43" s="260"/>
      <c r="O43" s="260"/>
      <c r="P43" s="260"/>
      <c r="Q43" s="260"/>
      <c r="R43" s="260"/>
      <c r="S43" s="260"/>
      <c r="T43" s="260"/>
      <c r="U43" s="260"/>
      <c r="V43" s="260"/>
      <c r="W43" s="260"/>
      <c r="X43" s="260"/>
      <c r="Y43" s="260"/>
      <c r="Z43" s="260"/>
      <c r="AA43" s="261"/>
    </row>
    <row r="44" spans="1:27" s="38" customFormat="1" ht="20.45" customHeight="1">
      <c r="A44" s="217" t="s">
        <v>197</v>
      </c>
      <c r="B44" s="218"/>
      <c r="C44" s="218"/>
      <c r="D44" s="218"/>
      <c r="E44" s="218"/>
      <c r="F44" s="218"/>
      <c r="G44" s="218"/>
      <c r="H44" s="218"/>
      <c r="I44" s="219"/>
      <c r="J44" s="262" t="s">
        <v>266</v>
      </c>
      <c r="K44" s="263"/>
      <c r="L44" s="263"/>
      <c r="M44" s="263"/>
      <c r="N44" s="263"/>
      <c r="O44" s="263"/>
      <c r="P44" s="263"/>
      <c r="Q44" s="263"/>
      <c r="R44" s="263"/>
      <c r="S44" s="263"/>
      <c r="T44" s="263"/>
      <c r="U44" s="263"/>
      <c r="V44" s="263"/>
      <c r="W44" s="263"/>
      <c r="X44" s="263"/>
      <c r="Y44" s="263"/>
      <c r="Z44" s="263"/>
      <c r="AA44" s="264"/>
    </row>
    <row r="45" spans="1:27" s="38" customFormat="1" ht="20.45" customHeight="1">
      <c r="A45" s="217" t="s">
        <v>198</v>
      </c>
      <c r="B45" s="218"/>
      <c r="C45" s="218"/>
      <c r="D45" s="218"/>
      <c r="E45" s="218"/>
      <c r="F45" s="218"/>
      <c r="G45" s="218"/>
      <c r="H45" s="218"/>
      <c r="I45" s="219"/>
      <c r="J45" s="265"/>
      <c r="K45" s="266"/>
      <c r="L45" s="266"/>
      <c r="M45" s="266"/>
      <c r="N45" s="266"/>
      <c r="O45" s="266"/>
      <c r="P45" s="266"/>
      <c r="Q45" s="266"/>
      <c r="R45" s="266"/>
      <c r="S45" s="266"/>
      <c r="T45" s="266"/>
      <c r="U45" s="266"/>
      <c r="V45" s="266"/>
      <c r="W45" s="266"/>
      <c r="X45" s="266"/>
      <c r="Y45" s="266"/>
      <c r="Z45" s="266"/>
      <c r="AA45" s="267"/>
    </row>
    <row r="46" spans="1:27" s="38" customFormat="1" ht="20.45" customHeight="1">
      <c r="A46" s="217" t="s">
        <v>272</v>
      </c>
      <c r="B46" s="218"/>
      <c r="C46" s="218"/>
      <c r="D46" s="218"/>
      <c r="E46" s="218"/>
      <c r="F46" s="218"/>
      <c r="G46" s="218"/>
      <c r="H46" s="218"/>
      <c r="I46" s="219"/>
      <c r="J46" s="265"/>
      <c r="K46" s="266"/>
      <c r="L46" s="266"/>
      <c r="M46" s="266"/>
      <c r="N46" s="266"/>
      <c r="O46" s="266"/>
      <c r="P46" s="266"/>
      <c r="Q46" s="266"/>
      <c r="R46" s="266"/>
      <c r="S46" s="266"/>
      <c r="T46" s="266"/>
      <c r="U46" s="266"/>
      <c r="V46" s="266"/>
      <c r="W46" s="266"/>
      <c r="X46" s="266"/>
      <c r="Y46" s="266"/>
      <c r="Z46" s="266"/>
      <c r="AA46" s="267"/>
    </row>
    <row r="47" spans="1:27" s="38" customFormat="1" ht="78" customHeight="1">
      <c r="A47" s="217" t="s">
        <v>203</v>
      </c>
      <c r="B47" s="218"/>
      <c r="C47" s="218"/>
      <c r="D47" s="218"/>
      <c r="E47" s="218"/>
      <c r="F47" s="218"/>
      <c r="G47" s="218"/>
      <c r="H47" s="218"/>
      <c r="I47" s="219"/>
      <c r="J47" s="259" t="s">
        <v>225</v>
      </c>
      <c r="K47" s="260"/>
      <c r="L47" s="260"/>
      <c r="M47" s="260"/>
      <c r="N47" s="260"/>
      <c r="O47" s="260"/>
      <c r="P47" s="260"/>
      <c r="Q47" s="260"/>
      <c r="R47" s="260"/>
      <c r="S47" s="260"/>
      <c r="T47" s="260"/>
      <c r="U47" s="260"/>
      <c r="V47" s="260"/>
      <c r="W47" s="260"/>
      <c r="X47" s="260"/>
      <c r="Y47" s="260"/>
      <c r="Z47" s="260"/>
      <c r="AA47" s="261"/>
    </row>
    <row r="48" spans="1:27" s="38" customFormat="1" ht="130.9" customHeight="1">
      <c r="A48" s="217" t="s">
        <v>199</v>
      </c>
      <c r="B48" s="218"/>
      <c r="C48" s="218"/>
      <c r="D48" s="218"/>
      <c r="E48" s="218"/>
      <c r="F48" s="218"/>
      <c r="G48" s="218"/>
      <c r="H48" s="218"/>
      <c r="I48" s="219"/>
      <c r="J48" s="259" t="s">
        <v>265</v>
      </c>
      <c r="K48" s="260"/>
      <c r="L48" s="260"/>
      <c r="M48" s="260"/>
      <c r="N48" s="260"/>
      <c r="O48" s="260"/>
      <c r="P48" s="260"/>
      <c r="Q48" s="260"/>
      <c r="R48" s="260"/>
      <c r="S48" s="260"/>
      <c r="T48" s="260"/>
      <c r="U48" s="260"/>
      <c r="V48" s="260"/>
      <c r="W48" s="260"/>
      <c r="X48" s="260"/>
      <c r="Y48" s="260"/>
      <c r="Z48" s="260"/>
      <c r="AA48" s="261"/>
    </row>
    <row r="49" spans="1:27" s="38" customFormat="1" ht="20.45" customHeight="1">
      <c r="A49" s="210" t="s">
        <v>205</v>
      </c>
      <c r="B49" s="211"/>
      <c r="C49" s="211"/>
      <c r="D49" s="211"/>
      <c r="E49" s="211"/>
      <c r="F49" s="211"/>
      <c r="G49" s="211"/>
      <c r="H49" s="211"/>
      <c r="I49" s="211"/>
      <c r="J49" s="211"/>
      <c r="K49" s="211"/>
      <c r="L49" s="211"/>
      <c r="M49" s="211"/>
      <c r="N49" s="211"/>
      <c r="O49" s="211"/>
      <c r="P49" s="211"/>
      <c r="Q49" s="211"/>
      <c r="R49" s="211"/>
      <c r="S49" s="211"/>
      <c r="T49" s="211"/>
      <c r="U49" s="211"/>
      <c r="V49" s="211"/>
      <c r="W49" s="211"/>
      <c r="X49" s="211"/>
      <c r="Y49" s="211"/>
      <c r="Z49" s="211"/>
      <c r="AA49" s="212"/>
    </row>
    <row r="50" spans="1:27" s="38" customFormat="1" ht="20.45" customHeight="1">
      <c r="A50" s="210" t="s">
        <v>112</v>
      </c>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2"/>
    </row>
    <row r="51" spans="1:27" s="38" customFormat="1" ht="77.45" customHeight="1">
      <c r="A51" s="213" t="s">
        <v>204</v>
      </c>
      <c r="B51" s="214"/>
      <c r="C51" s="214"/>
      <c r="D51" s="214"/>
      <c r="E51" s="214"/>
      <c r="F51" s="214"/>
      <c r="G51" s="214"/>
      <c r="H51" s="214"/>
      <c r="I51" s="214"/>
      <c r="J51" s="214"/>
      <c r="K51" s="214"/>
      <c r="L51" s="214"/>
      <c r="M51" s="214"/>
      <c r="N51" s="214"/>
      <c r="O51" s="214"/>
      <c r="P51" s="214"/>
      <c r="Q51" s="214"/>
      <c r="R51" s="214"/>
      <c r="S51" s="214"/>
      <c r="T51" s="214"/>
      <c r="U51" s="214"/>
      <c r="V51" s="214"/>
      <c r="W51" s="214"/>
      <c r="X51" s="214"/>
      <c r="Y51" s="214"/>
      <c r="Z51" s="214"/>
      <c r="AA51" s="215"/>
    </row>
    <row r="52" spans="1:27" s="38" customFormat="1" ht="20.45" customHeight="1">
      <c r="A52" s="210" t="s">
        <v>113</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2"/>
    </row>
    <row r="53" spans="1:27" s="38" customFormat="1" ht="69" customHeight="1">
      <c r="A53" s="213" t="s">
        <v>269</v>
      </c>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Y53" s="214"/>
      <c r="Z53" s="214"/>
      <c r="AA53" s="215"/>
    </row>
    <row r="54" spans="1:27" s="38" customFormat="1" ht="20.45" customHeight="1">
      <c r="A54" s="210" t="s">
        <v>114</v>
      </c>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2"/>
    </row>
    <row r="55" spans="1:27" s="38" customFormat="1" ht="54.6" customHeight="1">
      <c r="A55" s="213" t="s">
        <v>206</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5"/>
    </row>
    <row r="56" spans="1:27" s="38" customFormat="1" ht="20.45" customHeight="1">
      <c r="A56" s="210" t="s">
        <v>115</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2"/>
    </row>
    <row r="57" spans="1:27" s="38" customFormat="1" ht="49.15" customHeight="1">
      <c r="A57" s="213" t="s">
        <v>102</v>
      </c>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5"/>
    </row>
    <row r="58" spans="1:27" s="38" customFormat="1" ht="20.45" customHeight="1">
      <c r="A58" s="210" t="s">
        <v>116</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2"/>
    </row>
    <row r="59" spans="1:27" s="38" customFormat="1" ht="47.45" customHeight="1">
      <c r="A59" s="213" t="s">
        <v>103</v>
      </c>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5"/>
    </row>
    <row r="60" spans="1:27" s="38" customFormat="1" ht="20.45" customHeight="1">
      <c r="A60" s="210" t="s">
        <v>117</v>
      </c>
      <c r="B60" s="211"/>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2"/>
    </row>
    <row r="61" spans="1:27" s="38" customFormat="1" ht="20.45" customHeight="1">
      <c r="A61" s="43"/>
      <c r="B61" s="185" t="s">
        <v>210</v>
      </c>
      <c r="C61" s="185"/>
      <c r="D61" s="185"/>
      <c r="E61" s="185"/>
      <c r="F61" s="185"/>
      <c r="G61" s="185"/>
      <c r="H61" s="185"/>
      <c r="I61" s="185"/>
      <c r="J61" s="185"/>
      <c r="K61" s="185"/>
      <c r="L61" s="185"/>
      <c r="M61" s="185"/>
      <c r="N61" s="185"/>
      <c r="O61" s="185"/>
      <c r="P61" s="185"/>
      <c r="Q61" s="185"/>
      <c r="R61" s="185"/>
      <c r="S61" s="185"/>
      <c r="T61" s="185"/>
      <c r="U61" s="83"/>
      <c r="V61" s="83"/>
      <c r="W61" s="83"/>
      <c r="X61" s="83"/>
      <c r="Y61" s="83"/>
      <c r="Z61" s="83"/>
      <c r="AA61" s="44"/>
    </row>
    <row r="62" spans="1:27" s="38" customFormat="1" ht="33" customHeight="1">
      <c r="A62" s="43"/>
      <c r="B62" s="161"/>
      <c r="C62" s="162"/>
      <c r="D62" s="162"/>
      <c r="E62" s="162"/>
      <c r="F62" s="162"/>
      <c r="G62" s="162"/>
      <c r="H62" s="162"/>
      <c r="I62" s="162"/>
      <c r="J62" s="163"/>
      <c r="K62" s="179" t="s">
        <v>267</v>
      </c>
      <c r="L62" s="180"/>
      <c r="M62" s="180"/>
      <c r="N62" s="180"/>
      <c r="O62" s="180"/>
      <c r="P62" s="180" t="s">
        <v>189</v>
      </c>
      <c r="Q62" s="180"/>
      <c r="R62" s="180"/>
      <c r="S62" s="180"/>
      <c r="T62" s="180"/>
      <c r="U62" s="208"/>
      <c r="V62" s="208"/>
      <c r="W62" s="208"/>
      <c r="X62" s="208"/>
      <c r="Y62" s="208"/>
      <c r="Z62" s="83"/>
      <c r="AA62" s="44"/>
    </row>
    <row r="63" spans="1:27" s="38" customFormat="1" ht="25.5" customHeight="1">
      <c r="A63" s="43"/>
      <c r="B63" s="158" t="s">
        <v>277</v>
      </c>
      <c r="C63" s="158"/>
      <c r="D63" s="158"/>
      <c r="E63" s="158"/>
      <c r="F63" s="158"/>
      <c r="G63" s="158"/>
      <c r="H63" s="158"/>
      <c r="I63" s="158"/>
      <c r="J63" s="158"/>
      <c r="K63" s="161">
        <f>'別紙　CO2排出量集計表'!F4</f>
        <v>390.6</v>
      </c>
      <c r="L63" s="162"/>
      <c r="M63" s="162"/>
      <c r="N63" s="162"/>
      <c r="O63" s="163"/>
      <c r="P63" s="164">
        <f>'別紙　CO2排出量集計表'!H4</f>
        <v>-5077.8</v>
      </c>
      <c r="Q63" s="165"/>
      <c r="R63" s="165"/>
      <c r="S63" s="165"/>
      <c r="T63" s="166"/>
      <c r="U63" s="83"/>
      <c r="V63" s="83"/>
      <c r="W63" s="83"/>
      <c r="X63" s="83"/>
      <c r="Y63" s="83"/>
      <c r="Z63" s="83"/>
      <c r="AA63" s="44"/>
    </row>
    <row r="64" spans="1:27" s="38" customFormat="1" ht="25.5" customHeight="1">
      <c r="A64" s="43"/>
      <c r="B64" s="158" t="s">
        <v>188</v>
      </c>
      <c r="C64" s="158"/>
      <c r="D64" s="158"/>
      <c r="E64" s="158"/>
      <c r="F64" s="158"/>
      <c r="G64" s="158"/>
      <c r="H64" s="158"/>
      <c r="I64" s="158"/>
      <c r="J64" s="158"/>
      <c r="K64" s="161">
        <f>'別紙　CO2排出量集計表'!F5</f>
        <v>195.29999999999998</v>
      </c>
      <c r="L64" s="162"/>
      <c r="M64" s="162"/>
      <c r="N64" s="162"/>
      <c r="O64" s="163"/>
      <c r="P64" s="164">
        <f>'別紙　CO2排出量集計表'!H5</f>
        <v>2083.1999999999998</v>
      </c>
      <c r="Q64" s="165"/>
      <c r="R64" s="165"/>
      <c r="S64" s="165"/>
      <c r="T64" s="166"/>
      <c r="U64" s="83"/>
      <c r="V64" s="83"/>
      <c r="W64" s="83"/>
      <c r="X64" s="83"/>
      <c r="Y64" s="83"/>
      <c r="Z64" s="83"/>
      <c r="AA64" s="44"/>
    </row>
    <row r="65" spans="1:27" s="38" customFormat="1" ht="25.5" customHeight="1">
      <c r="A65" s="43"/>
      <c r="B65" s="159" t="s">
        <v>187</v>
      </c>
      <c r="C65" s="159"/>
      <c r="D65" s="159"/>
      <c r="E65" s="159"/>
      <c r="F65" s="159"/>
      <c r="G65" s="159"/>
      <c r="H65" s="159"/>
      <c r="I65" s="159"/>
      <c r="J65" s="159"/>
      <c r="K65" s="161">
        <f>'別紙　CO2排出量集計表'!F6</f>
        <v>173.6</v>
      </c>
      <c r="L65" s="162"/>
      <c r="M65" s="162"/>
      <c r="N65" s="162"/>
      <c r="O65" s="163"/>
      <c r="P65" s="164">
        <f>'別紙　CO2排出量集計表'!H6</f>
        <v>2256.7999999999997</v>
      </c>
      <c r="Q65" s="165"/>
      <c r="R65" s="165"/>
      <c r="S65" s="165"/>
      <c r="T65" s="166"/>
      <c r="U65" s="83"/>
      <c r="V65" s="83"/>
      <c r="W65" s="83"/>
      <c r="X65" s="83"/>
      <c r="Y65" s="83"/>
      <c r="Z65" s="83"/>
      <c r="AA65" s="44"/>
    </row>
    <row r="66" spans="1:27" s="38" customFormat="1" ht="25.5" customHeight="1">
      <c r="A66" s="43"/>
      <c r="B66" s="158" t="s">
        <v>212</v>
      </c>
      <c r="C66" s="158"/>
      <c r="D66" s="158"/>
      <c r="E66" s="158"/>
      <c r="F66" s="158"/>
      <c r="G66" s="158"/>
      <c r="H66" s="158"/>
      <c r="I66" s="158"/>
      <c r="J66" s="158"/>
      <c r="K66" s="161" t="str">
        <f>'別紙　CO2排出量集計表'!F7</f>
        <v>-</v>
      </c>
      <c r="L66" s="162"/>
      <c r="M66" s="162"/>
      <c r="N66" s="162"/>
      <c r="O66" s="163"/>
      <c r="P66" s="164">
        <f>'別紙　CO2排出量集計表'!H7</f>
        <v>1000</v>
      </c>
      <c r="Q66" s="165"/>
      <c r="R66" s="165"/>
      <c r="S66" s="165"/>
      <c r="T66" s="166"/>
      <c r="U66" s="83"/>
      <c r="V66" s="83"/>
      <c r="W66" s="83"/>
      <c r="X66" s="83"/>
      <c r="Y66" s="83"/>
      <c r="Z66" s="83"/>
      <c r="AA66" s="44"/>
    </row>
    <row r="67" spans="1:27" s="38" customFormat="1" ht="20.45" customHeight="1">
      <c r="A67" s="43"/>
      <c r="B67" s="158" t="s">
        <v>190</v>
      </c>
      <c r="C67" s="158"/>
      <c r="D67" s="158"/>
      <c r="E67" s="158"/>
      <c r="F67" s="158"/>
      <c r="G67" s="158"/>
      <c r="H67" s="158"/>
      <c r="I67" s="158"/>
      <c r="J67" s="158"/>
      <c r="K67" s="182">
        <f>'別紙　CO2排出量集計表'!F8</f>
        <v>759.5</v>
      </c>
      <c r="L67" s="183"/>
      <c r="M67" s="183"/>
      <c r="N67" s="183"/>
      <c r="O67" s="184"/>
      <c r="P67" s="182">
        <f>'別紙　CO2排出量集計表'!H8</f>
        <v>262.19999999999936</v>
      </c>
      <c r="Q67" s="183"/>
      <c r="R67" s="183"/>
      <c r="S67" s="183"/>
      <c r="T67" s="184"/>
      <c r="U67" s="83"/>
      <c r="V67" s="83"/>
      <c r="W67" s="83"/>
      <c r="X67" s="83"/>
      <c r="Y67" s="83"/>
      <c r="Z67" s="83"/>
      <c r="AA67" s="44"/>
    </row>
    <row r="68" spans="1:27" s="38" customFormat="1" ht="20.45" customHeight="1">
      <c r="A68" s="43"/>
      <c r="B68" s="84"/>
      <c r="C68" s="84"/>
      <c r="D68" s="84"/>
      <c r="E68" s="84"/>
      <c r="F68" s="84"/>
      <c r="G68" s="84"/>
      <c r="H68" s="84"/>
      <c r="I68" s="84"/>
      <c r="J68" s="84"/>
      <c r="K68" s="160"/>
      <c r="L68" s="160"/>
      <c r="M68" s="160"/>
      <c r="N68" s="160"/>
      <c r="O68" s="160"/>
      <c r="P68" s="85"/>
      <c r="Q68" s="85"/>
      <c r="R68" s="85"/>
      <c r="S68" s="85"/>
      <c r="T68" s="85"/>
      <c r="U68" s="83"/>
      <c r="V68" s="83"/>
      <c r="W68" s="83"/>
      <c r="X68" s="83"/>
      <c r="Y68" s="83"/>
      <c r="Z68" s="83"/>
      <c r="AA68" s="44"/>
    </row>
    <row r="69" spans="1:27" s="38" customFormat="1" ht="20.45" customHeight="1">
      <c r="A69" s="43"/>
      <c r="B69" s="181" t="s">
        <v>229</v>
      </c>
      <c r="C69" s="181"/>
      <c r="D69" s="181"/>
      <c r="E69" s="181"/>
      <c r="F69" s="181"/>
      <c r="G69" s="181"/>
      <c r="H69" s="181"/>
      <c r="I69" s="181"/>
      <c r="J69" s="181"/>
      <c r="K69" s="181"/>
      <c r="L69" s="181"/>
      <c r="M69" s="181"/>
      <c r="N69" s="181"/>
      <c r="O69" s="181"/>
      <c r="P69" s="181"/>
      <c r="Q69" s="181"/>
      <c r="R69" s="181"/>
      <c r="S69" s="181"/>
      <c r="T69" s="181"/>
      <c r="U69" s="83"/>
      <c r="V69" s="83"/>
      <c r="W69" s="83"/>
      <c r="X69" s="83"/>
      <c r="Y69" s="83"/>
      <c r="Z69" s="83"/>
      <c r="AA69" s="44"/>
    </row>
    <row r="70" spans="1:27" s="38" customFormat="1" ht="20.45" customHeight="1">
      <c r="A70" s="43"/>
      <c r="B70" s="152" t="s">
        <v>216</v>
      </c>
      <c r="C70" s="152"/>
      <c r="D70" s="152"/>
      <c r="E70" s="152"/>
      <c r="F70" s="152"/>
      <c r="G70" s="161" t="s">
        <v>227</v>
      </c>
      <c r="H70" s="162"/>
      <c r="I70" s="162"/>
      <c r="J70" s="162"/>
      <c r="K70" s="163"/>
      <c r="L70" s="152" t="s">
        <v>215</v>
      </c>
      <c r="M70" s="152"/>
      <c r="N70" s="152"/>
      <c r="O70" s="152"/>
      <c r="P70" s="152"/>
      <c r="Q70" s="152" t="s">
        <v>217</v>
      </c>
      <c r="R70" s="152"/>
      <c r="S70" s="152"/>
      <c r="T70" s="152"/>
      <c r="U70" s="152"/>
      <c r="V70" s="152" t="s">
        <v>228</v>
      </c>
      <c r="W70" s="152"/>
      <c r="X70" s="152"/>
      <c r="Y70" s="152"/>
      <c r="Z70" s="152"/>
      <c r="AA70" s="44"/>
    </row>
    <row r="71" spans="1:27" s="38" customFormat="1" ht="20.45" customHeight="1">
      <c r="A71" s="43"/>
      <c r="B71" s="153" t="s">
        <v>125</v>
      </c>
      <c r="C71" s="153"/>
      <c r="D71" s="153"/>
      <c r="E71" s="153"/>
      <c r="F71" s="153"/>
      <c r="G71" s="154"/>
      <c r="H71" s="155"/>
      <c r="I71" s="155"/>
      <c r="J71" s="155"/>
      <c r="K71" s="156"/>
      <c r="L71" s="157"/>
      <c r="M71" s="157"/>
      <c r="N71" s="157"/>
      <c r="O71" s="157"/>
      <c r="P71" s="157"/>
      <c r="Q71" s="157"/>
      <c r="R71" s="157"/>
      <c r="S71" s="157"/>
      <c r="T71" s="157"/>
      <c r="U71" s="157"/>
      <c r="V71" s="157"/>
      <c r="W71" s="157"/>
      <c r="X71" s="157"/>
      <c r="Y71" s="157"/>
      <c r="Z71" s="157"/>
      <c r="AA71" s="44"/>
    </row>
    <row r="72" spans="1:27" s="38" customFormat="1" ht="20.45" customHeight="1">
      <c r="A72" s="45"/>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6"/>
    </row>
    <row r="73" spans="1:27" s="38" customFormat="1" ht="20.45" customHeight="1">
      <c r="A73" s="288" t="s">
        <v>121</v>
      </c>
      <c r="B73" s="289"/>
      <c r="C73" s="289"/>
      <c r="D73" s="289"/>
      <c r="E73" s="289"/>
      <c r="F73" s="289"/>
      <c r="G73" s="289"/>
      <c r="H73" s="289"/>
      <c r="I73" s="289"/>
      <c r="J73" s="289"/>
      <c r="K73" s="289"/>
      <c r="L73" s="289"/>
      <c r="M73" s="289"/>
      <c r="N73" s="289"/>
      <c r="O73" s="289"/>
      <c r="P73" s="289"/>
      <c r="Q73" s="289"/>
      <c r="R73" s="289"/>
      <c r="S73" s="289"/>
      <c r="T73" s="289"/>
      <c r="U73" s="289"/>
      <c r="V73" s="289"/>
      <c r="W73" s="289"/>
      <c r="X73" s="289"/>
      <c r="Y73" s="289"/>
      <c r="Z73" s="289"/>
      <c r="AA73" s="290"/>
    </row>
    <row r="74" spans="1:27" s="38" customFormat="1" ht="12">
      <c r="A74" s="47" t="s">
        <v>118</v>
      </c>
      <c r="B74" s="86"/>
      <c r="C74" s="86"/>
      <c r="D74" s="86"/>
      <c r="E74" s="86"/>
      <c r="F74" s="86"/>
      <c r="G74" s="41"/>
      <c r="H74" s="41"/>
      <c r="I74" s="41"/>
      <c r="J74" s="41"/>
      <c r="K74" s="41"/>
      <c r="L74" s="41"/>
      <c r="M74" s="41"/>
      <c r="N74" s="41"/>
      <c r="O74" s="41"/>
      <c r="P74" s="41"/>
      <c r="Q74" s="41"/>
      <c r="R74" s="41"/>
      <c r="S74" s="41"/>
      <c r="T74" s="41"/>
      <c r="U74" s="41"/>
      <c r="V74" s="41"/>
      <c r="W74" s="41"/>
      <c r="X74" s="41"/>
      <c r="Y74" s="41"/>
      <c r="Z74" s="41"/>
      <c r="AA74" s="48"/>
    </row>
    <row r="75" spans="1:27" s="38" customFormat="1" ht="12">
      <c r="A75" s="47" t="s">
        <v>119</v>
      </c>
      <c r="B75" s="86"/>
      <c r="C75" s="86"/>
      <c r="D75" s="86"/>
      <c r="E75" s="86"/>
      <c r="F75" s="86"/>
      <c r="G75" s="41"/>
      <c r="H75" s="41"/>
      <c r="I75" s="41"/>
      <c r="J75" s="41"/>
      <c r="K75" s="41"/>
      <c r="L75" s="41"/>
      <c r="M75" s="41"/>
      <c r="N75" s="41"/>
      <c r="O75" s="41"/>
      <c r="P75" s="41"/>
      <c r="Q75" s="41"/>
      <c r="R75" s="41"/>
      <c r="S75" s="41"/>
      <c r="T75" s="41"/>
      <c r="U75" s="41"/>
      <c r="V75" s="41"/>
      <c r="W75" s="41"/>
      <c r="X75" s="41"/>
      <c r="Y75" s="41"/>
      <c r="Z75" s="41"/>
      <c r="AA75" s="48"/>
    </row>
    <row r="76" spans="1:27" s="38" customFormat="1" ht="20.45" customHeight="1">
      <c r="A76" s="49"/>
      <c r="B76" s="167"/>
      <c r="C76" s="168"/>
      <c r="D76" s="168"/>
      <c r="E76" s="168"/>
      <c r="F76" s="168"/>
      <c r="G76" s="168"/>
      <c r="H76" s="168"/>
      <c r="I76" s="169"/>
      <c r="J76" s="167" t="s">
        <v>120</v>
      </c>
      <c r="K76" s="168"/>
      <c r="L76" s="168"/>
      <c r="M76" s="168"/>
      <c r="N76" s="168"/>
      <c r="O76" s="168"/>
      <c r="P76" s="168"/>
      <c r="Q76" s="168"/>
      <c r="R76" s="168"/>
      <c r="S76" s="168"/>
      <c r="T76" s="169"/>
      <c r="U76" s="41"/>
      <c r="V76" s="41"/>
      <c r="W76" s="41"/>
      <c r="X76" s="41"/>
      <c r="Y76" s="41"/>
      <c r="Z76" s="41"/>
      <c r="AA76" s="48"/>
    </row>
    <row r="77" spans="1:27" s="38" customFormat="1" ht="20.45" customHeight="1">
      <c r="A77" s="49"/>
      <c r="B77" s="152" t="s">
        <v>105</v>
      </c>
      <c r="C77" s="152"/>
      <c r="D77" s="152"/>
      <c r="E77" s="152"/>
      <c r="F77" s="152"/>
      <c r="G77" s="152"/>
      <c r="H77" s="152"/>
      <c r="I77" s="152"/>
      <c r="J77" s="170">
        <v>290000</v>
      </c>
      <c r="K77" s="171"/>
      <c r="L77" s="171"/>
      <c r="M77" s="171"/>
      <c r="N77" s="171"/>
      <c r="O77" s="171"/>
      <c r="P77" s="171"/>
      <c r="Q77" s="171"/>
      <c r="R77" s="171"/>
      <c r="S77" s="171"/>
      <c r="T77" s="172"/>
      <c r="U77" s="41"/>
      <c r="V77" s="41"/>
      <c r="W77" s="41"/>
      <c r="X77" s="41"/>
      <c r="Y77" s="41"/>
      <c r="Z77" s="41"/>
      <c r="AA77" s="48"/>
    </row>
    <row r="78" spans="1:27" s="38" customFormat="1" ht="20.45" customHeight="1">
      <c r="A78" s="50"/>
      <c r="B78" s="161" t="s">
        <v>106</v>
      </c>
      <c r="C78" s="162"/>
      <c r="D78" s="162"/>
      <c r="E78" s="162"/>
      <c r="F78" s="162"/>
      <c r="G78" s="162"/>
      <c r="H78" s="162"/>
      <c r="I78" s="163"/>
      <c r="J78" s="170">
        <v>710000</v>
      </c>
      <c r="K78" s="171"/>
      <c r="L78" s="171"/>
      <c r="M78" s="171"/>
      <c r="N78" s="171"/>
      <c r="O78" s="171"/>
      <c r="P78" s="171"/>
      <c r="Q78" s="171"/>
      <c r="R78" s="171"/>
      <c r="S78" s="171"/>
      <c r="T78" s="172"/>
      <c r="AA78" s="51"/>
    </row>
    <row r="79" spans="1:27" s="38" customFormat="1" ht="20.45" customHeight="1">
      <c r="A79" s="50"/>
      <c r="B79" s="161" t="s">
        <v>107</v>
      </c>
      <c r="C79" s="162"/>
      <c r="D79" s="162"/>
      <c r="E79" s="162"/>
      <c r="F79" s="162"/>
      <c r="G79" s="162"/>
      <c r="H79" s="162"/>
      <c r="I79" s="163"/>
      <c r="J79" s="170">
        <v>0</v>
      </c>
      <c r="K79" s="171"/>
      <c r="L79" s="171"/>
      <c r="M79" s="171"/>
      <c r="N79" s="171"/>
      <c r="O79" s="171"/>
      <c r="P79" s="171"/>
      <c r="Q79" s="171"/>
      <c r="R79" s="171"/>
      <c r="S79" s="171"/>
      <c r="T79" s="172"/>
      <c r="AA79" s="51"/>
    </row>
    <row r="80" spans="1:27" s="38" customFormat="1" ht="20.45" customHeight="1">
      <c r="A80" s="50"/>
      <c r="B80" s="161" t="s">
        <v>108</v>
      </c>
      <c r="C80" s="162"/>
      <c r="D80" s="162"/>
      <c r="E80" s="162"/>
      <c r="F80" s="162"/>
      <c r="G80" s="162"/>
      <c r="H80" s="162"/>
      <c r="I80" s="163"/>
      <c r="J80" s="170"/>
      <c r="K80" s="171"/>
      <c r="L80" s="171"/>
      <c r="M80" s="171"/>
      <c r="N80" s="171"/>
      <c r="O80" s="171"/>
      <c r="P80" s="171"/>
      <c r="Q80" s="171"/>
      <c r="R80" s="171"/>
      <c r="S80" s="171"/>
      <c r="T80" s="172"/>
      <c r="AA80" s="51"/>
    </row>
    <row r="81" spans="1:27" s="38" customFormat="1" ht="20.45" customHeight="1">
      <c r="A81" s="50"/>
      <c r="B81" s="161" t="s">
        <v>109</v>
      </c>
      <c r="C81" s="162"/>
      <c r="D81" s="162"/>
      <c r="E81" s="162"/>
      <c r="F81" s="162"/>
      <c r="G81" s="162"/>
      <c r="H81" s="162"/>
      <c r="I81" s="163"/>
      <c r="J81" s="170" t="s">
        <v>258</v>
      </c>
      <c r="K81" s="171"/>
      <c r="L81" s="171"/>
      <c r="M81" s="171"/>
      <c r="N81" s="171"/>
      <c r="O81" s="171"/>
      <c r="P81" s="171"/>
      <c r="Q81" s="171"/>
      <c r="R81" s="171"/>
      <c r="S81" s="171"/>
      <c r="T81" s="172"/>
      <c r="AA81" s="51"/>
    </row>
    <row r="82" spans="1:27" s="38" customFormat="1" ht="20.45" customHeight="1">
      <c r="A82" s="50"/>
      <c r="B82" s="161" t="s">
        <v>110</v>
      </c>
      <c r="C82" s="162"/>
      <c r="D82" s="162"/>
      <c r="E82" s="162"/>
      <c r="F82" s="162"/>
      <c r="G82" s="162"/>
      <c r="H82" s="162"/>
      <c r="I82" s="163"/>
      <c r="J82" s="173">
        <f>SUM(J77:T81)</f>
        <v>1000000</v>
      </c>
      <c r="K82" s="174"/>
      <c r="L82" s="174"/>
      <c r="M82" s="174"/>
      <c r="N82" s="174"/>
      <c r="O82" s="174"/>
      <c r="P82" s="174"/>
      <c r="Q82" s="174"/>
      <c r="R82" s="174"/>
      <c r="S82" s="174"/>
      <c r="T82" s="175"/>
      <c r="AA82" s="51"/>
    </row>
    <row r="83" spans="1:27" s="38" customFormat="1" ht="20.45" customHeight="1">
      <c r="A83" s="50"/>
      <c r="AA83" s="51"/>
    </row>
    <row r="84" spans="1:27" s="38" customFormat="1" ht="20.45" customHeight="1">
      <c r="A84" s="246" t="s">
        <v>122</v>
      </c>
      <c r="B84" s="247"/>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8"/>
    </row>
    <row r="85" spans="1:27" s="38" customFormat="1" ht="45.6" customHeight="1">
      <c r="A85" s="213" t="s">
        <v>219</v>
      </c>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5"/>
    </row>
    <row r="86" spans="1:27" s="38" customFormat="1" ht="18" customHeight="1">
      <c r="A86" s="246" t="s">
        <v>123</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8"/>
    </row>
    <row r="87" spans="1:27" s="38" customFormat="1" ht="20.45" customHeight="1">
      <c r="A87" s="52"/>
      <c r="B87" s="245" t="s">
        <v>125</v>
      </c>
      <c r="C87" s="245"/>
      <c r="D87" s="245"/>
      <c r="E87" s="245"/>
      <c r="F87" s="245"/>
      <c r="G87" s="245"/>
      <c r="H87" s="245"/>
      <c r="I87" s="245"/>
      <c r="J87" s="245"/>
      <c r="K87" s="42"/>
      <c r="L87" s="42"/>
      <c r="M87" s="42"/>
      <c r="N87" s="42"/>
      <c r="O87" s="42"/>
      <c r="P87" s="42"/>
      <c r="Q87" s="42"/>
      <c r="R87" s="42"/>
      <c r="S87" s="42"/>
      <c r="T87" s="42"/>
      <c r="U87" s="42"/>
      <c r="V87" s="42"/>
      <c r="W87" s="42"/>
      <c r="X87" s="42"/>
      <c r="Y87" s="42"/>
      <c r="Z87" s="42"/>
      <c r="AA87" s="53"/>
    </row>
    <row r="88" spans="1:27" s="38" customFormat="1" ht="20.45" customHeight="1">
      <c r="A88" s="210" t="s">
        <v>128</v>
      </c>
      <c r="B88" s="211"/>
      <c r="C88" s="211"/>
      <c r="D88" s="211"/>
      <c r="E88" s="211"/>
      <c r="F88" s="211"/>
      <c r="G88" s="211"/>
      <c r="H88" s="211"/>
      <c r="I88" s="211"/>
      <c r="J88" s="211"/>
      <c r="K88" s="211"/>
      <c r="L88" s="211"/>
      <c r="M88" s="211"/>
      <c r="N88" s="211"/>
      <c r="O88" s="211"/>
      <c r="P88" s="211"/>
      <c r="Q88" s="211"/>
      <c r="R88" s="211"/>
      <c r="S88" s="211"/>
      <c r="T88" s="211"/>
      <c r="U88" s="211"/>
      <c r="V88" s="211"/>
      <c r="W88" s="211"/>
      <c r="X88" s="211"/>
      <c r="Y88" s="211"/>
      <c r="Z88" s="211"/>
      <c r="AA88" s="212"/>
    </row>
    <row r="89" spans="1:27" s="38" customFormat="1" ht="20.45" customHeight="1">
      <c r="A89" s="50" t="s">
        <v>126</v>
      </c>
      <c r="AA89" s="51"/>
    </row>
    <row r="90" spans="1:27" s="38" customFormat="1" ht="42.6" customHeight="1">
      <c r="A90" s="213" t="s">
        <v>220</v>
      </c>
      <c r="B90" s="214"/>
      <c r="C90" s="214"/>
      <c r="D90" s="214"/>
      <c r="E90" s="214"/>
      <c r="F90" s="214"/>
      <c r="G90" s="214"/>
      <c r="H90" s="214"/>
      <c r="I90" s="214"/>
      <c r="J90" s="214"/>
      <c r="K90" s="214"/>
      <c r="L90" s="214"/>
      <c r="M90" s="214"/>
      <c r="N90" s="214"/>
      <c r="O90" s="214"/>
      <c r="P90" s="214"/>
      <c r="Q90" s="214"/>
      <c r="R90" s="214"/>
      <c r="S90" s="214"/>
      <c r="T90" s="214"/>
      <c r="U90" s="214"/>
      <c r="V90" s="214"/>
      <c r="W90" s="214"/>
      <c r="X90" s="214"/>
      <c r="Y90" s="214"/>
      <c r="Z90" s="214"/>
      <c r="AA90" s="215"/>
    </row>
    <row r="91" spans="1:27" s="38" customFormat="1" ht="20.45" customHeight="1">
      <c r="A91" s="50" t="s">
        <v>127</v>
      </c>
      <c r="AA91" s="51"/>
    </row>
    <row r="92" spans="1:27" s="41" customFormat="1" ht="39.6" customHeight="1">
      <c r="A92" s="213" t="s">
        <v>221</v>
      </c>
      <c r="B92" s="214"/>
      <c r="C92" s="214"/>
      <c r="D92" s="214"/>
      <c r="E92" s="214"/>
      <c r="F92" s="214"/>
      <c r="G92" s="214"/>
      <c r="H92" s="214"/>
      <c r="I92" s="214"/>
      <c r="J92" s="214"/>
      <c r="K92" s="214"/>
      <c r="L92" s="214"/>
      <c r="M92" s="214"/>
      <c r="N92" s="214"/>
      <c r="O92" s="214"/>
      <c r="P92" s="214"/>
      <c r="Q92" s="214"/>
      <c r="R92" s="214"/>
      <c r="S92" s="214"/>
      <c r="T92" s="214"/>
      <c r="U92" s="214"/>
      <c r="V92" s="214"/>
      <c r="W92" s="214"/>
      <c r="X92" s="214"/>
      <c r="Y92" s="214"/>
      <c r="Z92" s="214"/>
      <c r="AA92" s="215"/>
    </row>
    <row r="93" spans="1:27" s="41" customFormat="1" ht="20.45" customHeight="1">
      <c r="A93" s="210" t="s">
        <v>129</v>
      </c>
      <c r="B93" s="211"/>
      <c r="C93" s="211"/>
      <c r="D93" s="211"/>
      <c r="E93" s="211"/>
      <c r="F93" s="211"/>
      <c r="G93" s="211"/>
      <c r="H93" s="211"/>
      <c r="I93" s="211"/>
      <c r="J93" s="211"/>
      <c r="K93" s="211"/>
      <c r="L93" s="211"/>
      <c r="M93" s="211"/>
      <c r="N93" s="211"/>
      <c r="O93" s="211"/>
      <c r="P93" s="211"/>
      <c r="Q93" s="211"/>
      <c r="R93" s="211"/>
      <c r="S93" s="211"/>
      <c r="T93" s="211"/>
      <c r="U93" s="211"/>
      <c r="V93" s="211"/>
      <c r="W93" s="211"/>
      <c r="X93" s="211"/>
      <c r="Y93" s="211"/>
      <c r="Z93" s="211"/>
      <c r="AA93" s="212"/>
    </row>
    <row r="94" spans="1:27" s="41" customFormat="1" ht="42.6" customHeight="1">
      <c r="A94" s="213" t="s">
        <v>222</v>
      </c>
      <c r="B94" s="214"/>
      <c r="C94" s="214"/>
      <c r="D94" s="214"/>
      <c r="E94" s="214"/>
      <c r="F94" s="214"/>
      <c r="G94" s="214"/>
      <c r="H94" s="214"/>
      <c r="I94" s="214"/>
      <c r="J94" s="214"/>
      <c r="K94" s="214"/>
      <c r="L94" s="214"/>
      <c r="M94" s="214"/>
      <c r="N94" s="214"/>
      <c r="O94" s="214"/>
      <c r="P94" s="214"/>
      <c r="Q94" s="214"/>
      <c r="R94" s="214"/>
      <c r="S94" s="214"/>
      <c r="T94" s="214"/>
      <c r="U94" s="214"/>
      <c r="V94" s="214"/>
      <c r="W94" s="214"/>
      <c r="X94" s="214"/>
      <c r="Y94" s="214"/>
      <c r="Z94" s="214"/>
      <c r="AA94" s="215"/>
    </row>
    <row r="95" spans="1:27" s="38" customFormat="1" ht="20.45" customHeight="1">
      <c r="A95" s="210" t="s">
        <v>130</v>
      </c>
      <c r="B95" s="211"/>
      <c r="C95" s="211"/>
      <c r="D95" s="211"/>
      <c r="E95" s="211"/>
      <c r="F95" s="211"/>
      <c r="G95" s="211"/>
      <c r="H95" s="211"/>
      <c r="I95" s="211"/>
      <c r="J95" s="211"/>
      <c r="K95" s="211"/>
      <c r="L95" s="211"/>
      <c r="M95" s="211"/>
      <c r="N95" s="211"/>
      <c r="O95" s="211"/>
      <c r="P95" s="211"/>
      <c r="Q95" s="211"/>
      <c r="R95" s="211"/>
      <c r="S95" s="211"/>
      <c r="T95" s="211"/>
      <c r="U95" s="211"/>
      <c r="V95" s="211"/>
      <c r="W95" s="211"/>
      <c r="X95" s="211"/>
      <c r="Y95" s="211"/>
      <c r="Z95" s="211"/>
      <c r="AA95" s="212"/>
    </row>
    <row r="96" spans="1:27" s="38" customFormat="1" ht="66.599999999999994" customHeight="1" thickBot="1">
      <c r="A96" s="285" t="s">
        <v>264</v>
      </c>
      <c r="B96" s="286"/>
      <c r="C96" s="286"/>
      <c r="D96" s="286"/>
      <c r="E96" s="286"/>
      <c r="F96" s="286"/>
      <c r="G96" s="286"/>
      <c r="H96" s="286"/>
      <c r="I96" s="286"/>
      <c r="J96" s="286"/>
      <c r="K96" s="286"/>
      <c r="L96" s="286"/>
      <c r="M96" s="286"/>
      <c r="N96" s="286"/>
      <c r="O96" s="286"/>
      <c r="P96" s="286"/>
      <c r="Q96" s="286"/>
      <c r="R96" s="286"/>
      <c r="S96" s="286"/>
      <c r="T96" s="286"/>
      <c r="U96" s="286"/>
      <c r="V96" s="286"/>
      <c r="W96" s="286"/>
      <c r="X96" s="286"/>
      <c r="Y96" s="286"/>
      <c r="Z96" s="286"/>
      <c r="AA96" s="287"/>
    </row>
    <row r="97" spans="1:27" s="38" customFormat="1" ht="66.599999999999994" customHeight="1">
      <c r="A97" s="284" t="s">
        <v>131</v>
      </c>
      <c r="B97" s="284"/>
      <c r="C97" s="284"/>
      <c r="D97" s="284"/>
      <c r="E97" s="284"/>
      <c r="F97" s="284"/>
      <c r="G97" s="284"/>
      <c r="H97" s="284"/>
      <c r="I97" s="284"/>
      <c r="J97" s="284"/>
      <c r="K97" s="284"/>
      <c r="L97" s="284"/>
      <c r="M97" s="284"/>
      <c r="N97" s="284"/>
      <c r="O97" s="284"/>
      <c r="P97" s="284"/>
      <c r="Q97" s="284"/>
      <c r="R97" s="284"/>
      <c r="S97" s="284"/>
      <c r="T97" s="284"/>
      <c r="U97" s="284"/>
      <c r="V97" s="284"/>
      <c r="W97" s="284"/>
      <c r="X97" s="284"/>
      <c r="Y97" s="284"/>
      <c r="Z97" s="284"/>
      <c r="AA97" s="284"/>
    </row>
    <row r="98" spans="1:27" s="38" customFormat="1" ht="12"/>
  </sheetData>
  <sheetProtection algorithmName="SHA-512" hashValue="atIcjEDOawTMRzLCNGxPmwMcXyYoHFmfIo3px1cKG9YWoi+YIVpQ0YxJbN7LxiF312tVE3OVb/L0K4ow0Tmhog==" saltValue="u1Den5I8S4G4udrB88AZHg==" spinCount="100000" sheet="1" objects="1" scenarios="1"/>
  <mergeCells count="199">
    <mergeCell ref="N26:Q27"/>
    <mergeCell ref="R31:U31"/>
    <mergeCell ref="R32:U32"/>
    <mergeCell ref="V31:AA32"/>
    <mergeCell ref="F30:J30"/>
    <mergeCell ref="A30:E32"/>
    <mergeCell ref="A97:AA97"/>
    <mergeCell ref="A96:AA96"/>
    <mergeCell ref="A95:AA95"/>
    <mergeCell ref="A94:AA94"/>
    <mergeCell ref="A93:AA93"/>
    <mergeCell ref="A92:AA92"/>
    <mergeCell ref="A90:AA90"/>
    <mergeCell ref="A85:AA85"/>
    <mergeCell ref="A84:AA84"/>
    <mergeCell ref="A73:AA73"/>
    <mergeCell ref="K30:M30"/>
    <mergeCell ref="N30:Q30"/>
    <mergeCell ref="R30:U30"/>
    <mergeCell ref="V30:AA30"/>
    <mergeCell ref="F31:J32"/>
    <mergeCell ref="K31:M32"/>
    <mergeCell ref="N31:Q32"/>
    <mergeCell ref="A45:I45"/>
    <mergeCell ref="A46:I46"/>
    <mergeCell ref="A48:I48"/>
    <mergeCell ref="A41:I41"/>
    <mergeCell ref="A42:I42"/>
    <mergeCell ref="A43:I43"/>
    <mergeCell ref="A47:I47"/>
    <mergeCell ref="J41:AA41"/>
    <mergeCell ref="J42:AA42"/>
    <mergeCell ref="J43:AA43"/>
    <mergeCell ref="J44:AA44"/>
    <mergeCell ref="J45:AA45"/>
    <mergeCell ref="J46:AA46"/>
    <mergeCell ref="J47:AA47"/>
    <mergeCell ref="J48:AA48"/>
    <mergeCell ref="A88:AA88"/>
    <mergeCell ref="B87:J87"/>
    <mergeCell ref="A86:AA86"/>
    <mergeCell ref="V26:AA26"/>
    <mergeCell ref="A52:AA52"/>
    <mergeCell ref="A35:AA35"/>
    <mergeCell ref="A37:AA37"/>
    <mergeCell ref="A49:AA49"/>
    <mergeCell ref="A51:AA51"/>
    <mergeCell ref="A50:AA50"/>
    <mergeCell ref="V29:AA29"/>
    <mergeCell ref="V28:AA28"/>
    <mergeCell ref="R29:U29"/>
    <mergeCell ref="A22:E29"/>
    <mergeCell ref="R27:U27"/>
    <mergeCell ref="V27:AA27"/>
    <mergeCell ref="F28:J29"/>
    <mergeCell ref="K28:M29"/>
    <mergeCell ref="F26:J27"/>
    <mergeCell ref="K26:M27"/>
    <mergeCell ref="R26:U26"/>
    <mergeCell ref="A39:I39"/>
    <mergeCell ref="J39:AA39"/>
    <mergeCell ref="J40:AA40"/>
    <mergeCell ref="F3:AA3"/>
    <mergeCell ref="A3:E3"/>
    <mergeCell ref="F9:I9"/>
    <mergeCell ref="F8:I8"/>
    <mergeCell ref="N24:Q25"/>
    <mergeCell ref="A4:E4"/>
    <mergeCell ref="F7:I7"/>
    <mergeCell ref="F4:AA4"/>
    <mergeCell ref="F5:AA5"/>
    <mergeCell ref="V24:AA24"/>
    <mergeCell ref="V25:AA25"/>
    <mergeCell ref="F15:AA15"/>
    <mergeCell ref="F16:I16"/>
    <mergeCell ref="J13:M13"/>
    <mergeCell ref="F11:I11"/>
    <mergeCell ref="J11:N11"/>
    <mergeCell ref="F12:I12"/>
    <mergeCell ref="F19:I19"/>
    <mergeCell ref="F18:I18"/>
    <mergeCell ref="F13:I13"/>
    <mergeCell ref="J19:M19"/>
    <mergeCell ref="N19:S19"/>
    <mergeCell ref="T6:AA6"/>
    <mergeCell ref="F24:J25"/>
    <mergeCell ref="A2:AA2"/>
    <mergeCell ref="F14:I14"/>
    <mergeCell ref="J6:N6"/>
    <mergeCell ref="J16:N16"/>
    <mergeCell ref="J18:M18"/>
    <mergeCell ref="N18:S18"/>
    <mergeCell ref="T18:AA19"/>
    <mergeCell ref="O7:S7"/>
    <mergeCell ref="N14:S14"/>
    <mergeCell ref="O16:S16"/>
    <mergeCell ref="T16:AA16"/>
    <mergeCell ref="U7:AA7"/>
    <mergeCell ref="T8:AA9"/>
    <mergeCell ref="F6:I6"/>
    <mergeCell ref="J8:M8"/>
    <mergeCell ref="N13:S13"/>
    <mergeCell ref="J17:N17"/>
    <mergeCell ref="J9:M9"/>
    <mergeCell ref="N9:S9"/>
    <mergeCell ref="N8:S8"/>
    <mergeCell ref="J7:N7"/>
    <mergeCell ref="T11:AA11"/>
    <mergeCell ref="T13:AA14"/>
    <mergeCell ref="J14:M14"/>
    <mergeCell ref="A20:E21"/>
    <mergeCell ref="O12:S12"/>
    <mergeCell ref="U12:AA12"/>
    <mergeCell ref="J20:AA20"/>
    <mergeCell ref="J21:AA21"/>
    <mergeCell ref="K22:AA22"/>
    <mergeCell ref="J12:N12"/>
    <mergeCell ref="U62:Y62"/>
    <mergeCell ref="B62:J62"/>
    <mergeCell ref="K24:M25"/>
    <mergeCell ref="R24:U24"/>
    <mergeCell ref="R25:U25"/>
    <mergeCell ref="A56:AA56"/>
    <mergeCell ref="A57:AA57"/>
    <mergeCell ref="A58:AA58"/>
    <mergeCell ref="A59:AA59"/>
    <mergeCell ref="N28:Q29"/>
    <mergeCell ref="R28:U28"/>
    <mergeCell ref="A53:AA53"/>
    <mergeCell ref="A60:AA60"/>
    <mergeCell ref="A55:AA55"/>
    <mergeCell ref="A54:AA54"/>
    <mergeCell ref="A40:I40"/>
    <mergeCell ref="A44:I44"/>
    <mergeCell ref="O11:S11"/>
    <mergeCell ref="O6:S6"/>
    <mergeCell ref="F17:I17"/>
    <mergeCell ref="K62:O62"/>
    <mergeCell ref="P62:T62"/>
    <mergeCell ref="B69:T69"/>
    <mergeCell ref="B70:F70"/>
    <mergeCell ref="G70:K70"/>
    <mergeCell ref="L70:P70"/>
    <mergeCell ref="Q70:U70"/>
    <mergeCell ref="K67:O67"/>
    <mergeCell ref="P67:T67"/>
    <mergeCell ref="B61:T61"/>
    <mergeCell ref="A5:E19"/>
    <mergeCell ref="F10:AA10"/>
    <mergeCell ref="R23:U23"/>
    <mergeCell ref="V23:AA23"/>
    <mergeCell ref="F22:J23"/>
    <mergeCell ref="K23:M23"/>
    <mergeCell ref="N23:Q23"/>
    <mergeCell ref="O17:S17"/>
    <mergeCell ref="U17:AA17"/>
    <mergeCell ref="F20:I20"/>
    <mergeCell ref="F21:I21"/>
    <mergeCell ref="P65:T65"/>
    <mergeCell ref="K66:O66"/>
    <mergeCell ref="P66:T66"/>
    <mergeCell ref="B76:I76"/>
    <mergeCell ref="B78:I78"/>
    <mergeCell ref="B79:I79"/>
    <mergeCell ref="B80:I80"/>
    <mergeCell ref="B81:I81"/>
    <mergeCell ref="B82:I82"/>
    <mergeCell ref="B77:I77"/>
    <mergeCell ref="J76:T76"/>
    <mergeCell ref="J77:T77"/>
    <mergeCell ref="J78:T78"/>
    <mergeCell ref="J79:T79"/>
    <mergeCell ref="J80:T80"/>
    <mergeCell ref="J81:T81"/>
    <mergeCell ref="J82:T82"/>
    <mergeCell ref="K33:P33"/>
    <mergeCell ref="Q33:T33"/>
    <mergeCell ref="U33:W33"/>
    <mergeCell ref="X33:AA33"/>
    <mergeCell ref="A34:W34"/>
    <mergeCell ref="X34:AA34"/>
    <mergeCell ref="A33:J33"/>
    <mergeCell ref="V70:Z70"/>
    <mergeCell ref="B71:F71"/>
    <mergeCell ref="G71:K71"/>
    <mergeCell ref="L71:P71"/>
    <mergeCell ref="Q71:U71"/>
    <mergeCell ref="V71:Z71"/>
    <mergeCell ref="B64:J64"/>
    <mergeCell ref="B63:J63"/>
    <mergeCell ref="B67:J67"/>
    <mergeCell ref="B65:J65"/>
    <mergeCell ref="B66:J66"/>
    <mergeCell ref="K68:O68"/>
    <mergeCell ref="K63:O63"/>
    <mergeCell ref="P63:T63"/>
    <mergeCell ref="K64:O64"/>
    <mergeCell ref="P64:T64"/>
    <mergeCell ref="K65:O65"/>
  </mergeCells>
  <phoneticPr fontId="2"/>
  <dataValidations count="4">
    <dataValidation type="list" allowBlank="1" showInputMessage="1" sqref="J39:AA39" xr:uid="{741F492C-37F9-40E6-84FA-9815AC7D81F1}">
      <formula1>"指定済み,指定予定（　年　月ごろ予定）,選択してください"</formula1>
    </dataValidation>
    <dataValidation type="list" allowBlank="1" showInputMessage="1" showErrorMessage="1" sqref="B87:J87" xr:uid="{2B51ADB3-40DC-47E0-89AF-F4FBBC0EBEFD}">
      <formula1>"選択してください,①補助事業者自身,②その他"</formula1>
    </dataValidation>
    <dataValidation type="list" allowBlank="1" showInputMessage="1" showErrorMessage="1" sqref="B71:F71" xr:uid="{DF160AE3-2A7D-499F-A16B-42366305E450}">
      <formula1>"選択してください,グリーン電力証書,非化石証書,Jクレジット"</formula1>
    </dataValidation>
    <dataValidation type="list" allowBlank="1" showInputMessage="1" showErrorMessage="1" sqref="Q33:T33 X33:AA33 X34:AA34" xr:uid="{ECFEA22E-A1B4-4F68-A38B-1C7F9BCF0BB3}">
      <formula1>"選択してください,している,していない"</formula1>
    </dataValidation>
  </dataValidations>
  <pageMargins left="0.9055118110236221" right="0.70866141732283472" top="0.74803149606299213" bottom="0.70866141732283472" header="0.31496062992125984" footer="0.31496062992125984"/>
  <pageSetup paperSize="9" fitToHeight="0" orientation="portrait" verticalDpi="1200" r:id="rId1"/>
  <rowBreaks count="3" manualBreakCount="3">
    <brk id="34" max="26" man="1"/>
    <brk id="48" max="26" man="1"/>
    <brk id="72" max="2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9"/>
  <sheetViews>
    <sheetView view="pageBreakPreview" zoomScale="115" zoomScaleNormal="100" zoomScaleSheetLayoutView="115" workbookViewId="0">
      <selection activeCell="K15" sqref="K15:Q15"/>
    </sheetView>
  </sheetViews>
  <sheetFormatPr defaultColWidth="2.75" defaultRowHeight="18.75"/>
  <cols>
    <col min="1" max="32" width="2.5" customWidth="1"/>
  </cols>
  <sheetData>
    <row r="1" spans="1:32">
      <c r="A1" s="4" t="s">
        <v>50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row>
    <row r="2" spans="1:32" ht="36" customHeight="1">
      <c r="A2" s="309" t="s">
        <v>289</v>
      </c>
      <c r="B2" s="309"/>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row>
    <row r="3" spans="1:32" ht="18" customHeight="1">
      <c r="A3" s="28"/>
      <c r="B3" s="28"/>
      <c r="C3" s="28"/>
      <c r="D3" s="28"/>
      <c r="E3" s="28"/>
      <c r="F3" s="28"/>
      <c r="G3" s="28"/>
      <c r="H3" s="28"/>
      <c r="I3" s="28"/>
      <c r="J3" s="28"/>
      <c r="K3" s="28"/>
      <c r="L3" s="28"/>
      <c r="M3" s="28"/>
      <c r="N3" s="28"/>
      <c r="O3" s="310" t="s">
        <v>51</v>
      </c>
      <c r="P3" s="310"/>
      <c r="Q3" s="310"/>
      <c r="R3" s="310"/>
      <c r="S3" s="311" t="str">
        <f>申請者情報項目!C5</f>
        <v>株式会社環境</v>
      </c>
      <c r="T3" s="311"/>
      <c r="U3" s="311"/>
      <c r="V3" s="311"/>
      <c r="W3" s="311"/>
      <c r="X3" s="311"/>
      <c r="Y3" s="311"/>
      <c r="Z3" s="311"/>
      <c r="AA3" s="311"/>
      <c r="AB3" s="311"/>
      <c r="AC3" s="311"/>
      <c r="AD3" s="311"/>
      <c r="AE3" s="311"/>
      <c r="AF3" s="311"/>
    </row>
    <row r="4" spans="1:32">
      <c r="A4" s="5"/>
      <c r="B4" s="6"/>
      <c r="C4" s="6"/>
      <c r="D4" s="7"/>
      <c r="E4" s="8" t="s">
        <v>22</v>
      </c>
      <c r="F4" s="8"/>
      <c r="G4" s="8"/>
      <c r="H4" s="8"/>
      <c r="I4" s="8"/>
      <c r="J4" s="8"/>
      <c r="K4" s="9"/>
      <c r="L4" s="10" t="s">
        <v>23</v>
      </c>
      <c r="M4" s="8"/>
      <c r="N4" s="8"/>
      <c r="O4" s="8"/>
      <c r="P4" s="8"/>
      <c r="Q4" s="8"/>
      <c r="R4" s="9"/>
      <c r="S4" s="3" t="s">
        <v>24</v>
      </c>
      <c r="T4" s="11"/>
      <c r="U4" s="11"/>
      <c r="V4" s="11"/>
      <c r="W4" s="11"/>
      <c r="X4" s="11"/>
      <c r="Y4" s="12"/>
      <c r="Z4" s="3" t="s">
        <v>25</v>
      </c>
      <c r="AA4" s="11"/>
      <c r="AB4" s="11"/>
      <c r="AC4" s="11"/>
      <c r="AD4" s="11"/>
      <c r="AE4" s="11"/>
      <c r="AF4" s="12"/>
    </row>
    <row r="5" spans="1:32">
      <c r="A5" s="13"/>
      <c r="B5" s="31"/>
      <c r="C5" s="31"/>
      <c r="D5" s="14"/>
      <c r="E5" s="4"/>
      <c r="F5" s="4"/>
      <c r="G5" s="4"/>
      <c r="H5" s="4"/>
      <c r="I5" s="4"/>
      <c r="J5" s="4"/>
      <c r="K5" s="15"/>
      <c r="L5" s="16" t="s">
        <v>26</v>
      </c>
      <c r="M5" s="4"/>
      <c r="N5" s="4"/>
      <c r="O5" s="4"/>
      <c r="P5" s="4"/>
      <c r="Q5" s="4"/>
      <c r="R5" s="15"/>
      <c r="S5" s="17" t="s">
        <v>27</v>
      </c>
      <c r="T5" s="1"/>
      <c r="U5" s="1"/>
      <c r="V5" s="1"/>
      <c r="W5" s="1"/>
      <c r="X5" s="1"/>
      <c r="Y5" s="18"/>
      <c r="Z5" s="17" t="s">
        <v>28</v>
      </c>
      <c r="AA5" s="1"/>
      <c r="AB5" s="1"/>
      <c r="AC5" s="1"/>
      <c r="AD5" s="1"/>
      <c r="AE5" s="1"/>
      <c r="AF5" s="18"/>
    </row>
    <row r="6" spans="1:32">
      <c r="A6" s="13" t="s">
        <v>29</v>
      </c>
      <c r="B6" s="31"/>
      <c r="C6" s="31"/>
      <c r="D6" s="14"/>
      <c r="E6" s="325">
        <v>1000000</v>
      </c>
      <c r="F6" s="325"/>
      <c r="G6" s="325"/>
      <c r="H6" s="325"/>
      <c r="I6" s="325"/>
      <c r="J6" s="325"/>
      <c r="K6" s="326"/>
      <c r="L6" s="327">
        <v>0</v>
      </c>
      <c r="M6" s="327"/>
      <c r="N6" s="327"/>
      <c r="O6" s="327"/>
      <c r="P6" s="327"/>
      <c r="Q6" s="327"/>
      <c r="R6" s="327"/>
      <c r="S6" s="328">
        <f>E6-L6</f>
        <v>1000000</v>
      </c>
      <c r="T6" s="328"/>
      <c r="U6" s="328"/>
      <c r="V6" s="328"/>
      <c r="W6" s="328"/>
      <c r="X6" s="328"/>
      <c r="Y6" s="328"/>
      <c r="Z6" s="328">
        <f>K28</f>
        <v>870000</v>
      </c>
      <c r="AA6" s="328"/>
      <c r="AB6" s="328"/>
      <c r="AC6" s="328"/>
      <c r="AD6" s="328"/>
      <c r="AE6" s="328"/>
      <c r="AF6" s="328"/>
    </row>
    <row r="7" spans="1:32">
      <c r="A7" s="13"/>
      <c r="B7" s="31"/>
      <c r="C7" s="31"/>
      <c r="D7" s="14"/>
      <c r="E7" s="11" t="s">
        <v>30</v>
      </c>
      <c r="F7" s="11"/>
      <c r="G7" s="11"/>
      <c r="H7" s="11"/>
      <c r="I7" s="11"/>
      <c r="J7" s="11"/>
      <c r="K7" s="12"/>
      <c r="L7" s="3" t="s">
        <v>31</v>
      </c>
      <c r="M7" s="11"/>
      <c r="N7" s="11"/>
      <c r="O7" s="11"/>
      <c r="P7" s="11"/>
      <c r="Q7" s="11"/>
      <c r="R7" s="12"/>
      <c r="S7" s="3" t="s">
        <v>32</v>
      </c>
      <c r="T7" s="11"/>
      <c r="U7" s="11"/>
      <c r="V7" s="11"/>
      <c r="W7" s="11"/>
      <c r="X7" s="11"/>
      <c r="Y7" s="12"/>
      <c r="Z7" s="3" t="s">
        <v>33</v>
      </c>
      <c r="AA7" s="11"/>
      <c r="AB7" s="11"/>
      <c r="AC7" s="11"/>
      <c r="AD7" s="11"/>
      <c r="AE7" s="11"/>
      <c r="AF7" s="12"/>
    </row>
    <row r="8" spans="1:32">
      <c r="A8" s="13"/>
      <c r="B8" s="31"/>
      <c r="C8" s="31"/>
      <c r="D8" s="14"/>
      <c r="E8" s="1"/>
      <c r="F8" s="1"/>
      <c r="G8" s="1"/>
      <c r="H8" s="1"/>
      <c r="I8" s="1"/>
      <c r="J8" s="1"/>
      <c r="K8" s="18"/>
      <c r="L8" s="17" t="s">
        <v>34</v>
      </c>
      <c r="M8" s="1"/>
      <c r="N8" s="1"/>
      <c r="O8" s="1"/>
      <c r="P8" s="1"/>
      <c r="Q8" s="1"/>
      <c r="R8" s="18"/>
      <c r="S8" s="17" t="s">
        <v>35</v>
      </c>
      <c r="T8" s="1"/>
      <c r="U8" s="1"/>
      <c r="V8" s="1"/>
      <c r="W8" s="1"/>
      <c r="X8" s="1"/>
      <c r="Y8" s="18"/>
      <c r="Z8" s="17" t="s">
        <v>132</v>
      </c>
      <c r="AA8" s="1"/>
      <c r="AB8" s="1"/>
      <c r="AC8" s="1"/>
      <c r="AD8" s="1"/>
      <c r="AE8" s="1"/>
      <c r="AF8" s="18"/>
    </row>
    <row r="9" spans="1:32">
      <c r="A9" s="13"/>
      <c r="B9" s="31"/>
      <c r="C9" s="31"/>
      <c r="D9" s="14"/>
      <c r="E9" s="17"/>
      <c r="F9" s="1"/>
      <c r="G9" s="1"/>
      <c r="H9" s="1"/>
      <c r="I9" s="1"/>
      <c r="J9" s="1"/>
      <c r="K9" s="18"/>
      <c r="L9" s="17" t="s">
        <v>36</v>
      </c>
      <c r="M9" s="1"/>
      <c r="N9" s="1"/>
      <c r="O9" s="1"/>
      <c r="P9" s="1"/>
      <c r="Q9" s="1"/>
      <c r="R9" s="18"/>
      <c r="S9" s="17" t="s">
        <v>36</v>
      </c>
      <c r="T9" s="1"/>
      <c r="U9" s="1"/>
      <c r="V9" s="1"/>
      <c r="W9" s="1"/>
      <c r="X9" s="1"/>
      <c r="Y9" s="18"/>
      <c r="Z9" s="312"/>
      <c r="AA9" s="313"/>
      <c r="AB9" s="313"/>
      <c r="AC9" s="313"/>
      <c r="AD9" s="313"/>
      <c r="AE9" s="313"/>
      <c r="AF9" s="314"/>
    </row>
    <row r="10" spans="1:32">
      <c r="A10" s="21"/>
      <c r="B10" s="19"/>
      <c r="C10" s="19"/>
      <c r="D10" s="20"/>
      <c r="E10" s="315">
        <v>30000000</v>
      </c>
      <c r="F10" s="315"/>
      <c r="G10" s="315"/>
      <c r="H10" s="315"/>
      <c r="I10" s="315"/>
      <c r="J10" s="315"/>
      <c r="K10" s="315"/>
      <c r="L10" s="316">
        <f>IF(Z6&gt;E10,E10,Z6)</f>
        <v>870000</v>
      </c>
      <c r="M10" s="317"/>
      <c r="N10" s="317"/>
      <c r="O10" s="317"/>
      <c r="P10" s="317"/>
      <c r="Q10" s="317"/>
      <c r="R10" s="318"/>
      <c r="S10" s="316">
        <f>IF(S6&gt;L10,L10,S6)</f>
        <v>870000</v>
      </c>
      <c r="T10" s="317"/>
      <c r="U10" s="317"/>
      <c r="V10" s="317"/>
      <c r="W10" s="317"/>
      <c r="X10" s="317"/>
      <c r="Y10" s="318"/>
      <c r="Z10" s="319">
        <f>ROUNDDOWN(S10/3,-3)</f>
        <v>290000</v>
      </c>
      <c r="AA10" s="320"/>
      <c r="AB10" s="320"/>
      <c r="AC10" s="320"/>
      <c r="AD10" s="320"/>
      <c r="AE10" s="320"/>
      <c r="AF10" s="321"/>
    </row>
    <row r="11" spans="1:32">
      <c r="A11" s="322" t="s">
        <v>37</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4"/>
    </row>
    <row r="12" spans="1:32" ht="16.149999999999999" customHeight="1">
      <c r="A12" s="302" t="s">
        <v>38</v>
      </c>
      <c r="B12" s="303"/>
      <c r="C12" s="303"/>
      <c r="D12" s="303"/>
      <c r="E12" s="303"/>
      <c r="F12" s="303"/>
      <c r="G12" s="303"/>
      <c r="H12" s="303"/>
      <c r="I12" s="303"/>
      <c r="J12" s="304"/>
      <c r="K12" s="305" t="s">
        <v>39</v>
      </c>
      <c r="L12" s="305"/>
      <c r="M12" s="305"/>
      <c r="N12" s="305"/>
      <c r="O12" s="305"/>
      <c r="P12" s="305"/>
      <c r="Q12" s="305"/>
      <c r="R12" s="306" t="s">
        <v>40</v>
      </c>
      <c r="S12" s="307"/>
      <c r="T12" s="307"/>
      <c r="U12" s="307"/>
      <c r="V12" s="307"/>
      <c r="W12" s="307"/>
      <c r="X12" s="307"/>
      <c r="Y12" s="307"/>
      <c r="Z12" s="307"/>
      <c r="AA12" s="307"/>
      <c r="AB12" s="307"/>
      <c r="AC12" s="307"/>
      <c r="AD12" s="307"/>
      <c r="AE12" s="307"/>
      <c r="AF12" s="308"/>
    </row>
    <row r="13" spans="1:32" ht="18" customHeight="1">
      <c r="A13" s="296" t="s">
        <v>252</v>
      </c>
      <c r="B13" s="297"/>
      <c r="C13" s="297"/>
      <c r="D13" s="297"/>
      <c r="E13" s="297"/>
      <c r="F13" s="297"/>
      <c r="G13" s="297"/>
      <c r="H13" s="297"/>
      <c r="I13" s="297"/>
      <c r="J13" s="298"/>
      <c r="K13" s="299">
        <v>500000</v>
      </c>
      <c r="L13" s="300"/>
      <c r="M13" s="300"/>
      <c r="N13" s="300"/>
      <c r="O13" s="300"/>
      <c r="P13" s="300"/>
      <c r="Q13" s="301"/>
      <c r="R13" s="293"/>
      <c r="S13" s="294"/>
      <c r="T13" s="294"/>
      <c r="U13" s="294"/>
      <c r="V13" s="294"/>
      <c r="W13" s="294"/>
      <c r="X13" s="294"/>
      <c r="Y13" s="294"/>
      <c r="Z13" s="294"/>
      <c r="AA13" s="294"/>
      <c r="AB13" s="294"/>
      <c r="AC13" s="294"/>
      <c r="AD13" s="294"/>
      <c r="AE13" s="294"/>
      <c r="AF13" s="295"/>
    </row>
    <row r="14" spans="1:32">
      <c r="A14" s="296" t="s">
        <v>253</v>
      </c>
      <c r="B14" s="297"/>
      <c r="C14" s="297"/>
      <c r="D14" s="297"/>
      <c r="E14" s="297"/>
      <c r="F14" s="297"/>
      <c r="G14" s="297"/>
      <c r="H14" s="297"/>
      <c r="I14" s="297"/>
      <c r="J14" s="298"/>
      <c r="K14" s="299">
        <v>350000</v>
      </c>
      <c r="L14" s="300"/>
      <c r="M14" s="300"/>
      <c r="N14" s="300"/>
      <c r="O14" s="300"/>
      <c r="P14" s="300"/>
      <c r="Q14" s="301"/>
      <c r="R14" s="293"/>
      <c r="S14" s="294"/>
      <c r="T14" s="294"/>
      <c r="U14" s="294"/>
      <c r="V14" s="294"/>
      <c r="W14" s="294"/>
      <c r="X14" s="294"/>
      <c r="Y14" s="294"/>
      <c r="Z14" s="294"/>
      <c r="AA14" s="294"/>
      <c r="AB14" s="294"/>
      <c r="AC14" s="294"/>
      <c r="AD14" s="294"/>
      <c r="AE14" s="294"/>
      <c r="AF14" s="295"/>
    </row>
    <row r="15" spans="1:32">
      <c r="A15" s="296" t="s">
        <v>254</v>
      </c>
      <c r="B15" s="297"/>
      <c r="C15" s="297"/>
      <c r="D15" s="297"/>
      <c r="E15" s="297"/>
      <c r="F15" s="297"/>
      <c r="G15" s="297"/>
      <c r="H15" s="297"/>
      <c r="I15" s="297"/>
      <c r="J15" s="298"/>
      <c r="K15" s="299">
        <v>20000</v>
      </c>
      <c r="L15" s="300"/>
      <c r="M15" s="300"/>
      <c r="N15" s="300"/>
      <c r="O15" s="300"/>
      <c r="P15" s="300"/>
      <c r="Q15" s="301"/>
      <c r="R15" s="293"/>
      <c r="S15" s="294"/>
      <c r="T15" s="294"/>
      <c r="U15" s="294"/>
      <c r="V15" s="294"/>
      <c r="W15" s="294"/>
      <c r="X15" s="294"/>
      <c r="Y15" s="294"/>
      <c r="Z15" s="294"/>
      <c r="AA15" s="294"/>
      <c r="AB15" s="294"/>
      <c r="AC15" s="294"/>
      <c r="AD15" s="294"/>
      <c r="AE15" s="294"/>
      <c r="AF15" s="295"/>
    </row>
    <row r="16" spans="1:32">
      <c r="A16" s="296"/>
      <c r="B16" s="297"/>
      <c r="C16" s="297"/>
      <c r="D16" s="297"/>
      <c r="E16" s="297"/>
      <c r="F16" s="297"/>
      <c r="G16" s="297"/>
      <c r="H16" s="297"/>
      <c r="I16" s="297"/>
      <c r="J16" s="298"/>
      <c r="K16" s="299"/>
      <c r="L16" s="300"/>
      <c r="M16" s="300"/>
      <c r="N16" s="300"/>
      <c r="O16" s="300"/>
      <c r="P16" s="300"/>
      <c r="Q16" s="301"/>
      <c r="R16" s="293"/>
      <c r="S16" s="294"/>
      <c r="T16" s="294"/>
      <c r="U16" s="294"/>
      <c r="V16" s="294"/>
      <c r="W16" s="294"/>
      <c r="X16" s="294"/>
      <c r="Y16" s="294"/>
      <c r="Z16" s="294"/>
      <c r="AA16" s="294"/>
      <c r="AB16" s="294"/>
      <c r="AC16" s="294"/>
      <c r="AD16" s="294"/>
      <c r="AE16" s="294"/>
      <c r="AF16" s="295"/>
    </row>
    <row r="17" spans="1:32">
      <c r="A17" s="296"/>
      <c r="B17" s="297"/>
      <c r="C17" s="297"/>
      <c r="D17" s="297"/>
      <c r="E17" s="297"/>
      <c r="F17" s="297"/>
      <c r="G17" s="297"/>
      <c r="H17" s="297"/>
      <c r="I17" s="297"/>
      <c r="J17" s="298"/>
      <c r="K17" s="299"/>
      <c r="L17" s="300"/>
      <c r="M17" s="300"/>
      <c r="N17" s="300"/>
      <c r="O17" s="300"/>
      <c r="P17" s="300"/>
      <c r="Q17" s="301"/>
      <c r="R17" s="293"/>
      <c r="S17" s="294"/>
      <c r="T17" s="294"/>
      <c r="U17" s="294"/>
      <c r="V17" s="294"/>
      <c r="W17" s="294"/>
      <c r="X17" s="294"/>
      <c r="Y17" s="294"/>
      <c r="Z17" s="294"/>
      <c r="AA17" s="294"/>
      <c r="AB17" s="294"/>
      <c r="AC17" s="294"/>
      <c r="AD17" s="294"/>
      <c r="AE17" s="294"/>
      <c r="AF17" s="295"/>
    </row>
    <row r="18" spans="1:32">
      <c r="A18" s="296"/>
      <c r="B18" s="297"/>
      <c r="C18" s="297"/>
      <c r="D18" s="297"/>
      <c r="E18" s="297"/>
      <c r="F18" s="297"/>
      <c r="G18" s="297"/>
      <c r="H18" s="297"/>
      <c r="I18" s="297"/>
      <c r="J18" s="298"/>
      <c r="K18" s="299"/>
      <c r="L18" s="300"/>
      <c r="M18" s="300"/>
      <c r="N18" s="300"/>
      <c r="O18" s="300"/>
      <c r="P18" s="300"/>
      <c r="Q18" s="301"/>
      <c r="R18" s="293"/>
      <c r="S18" s="294"/>
      <c r="T18" s="294"/>
      <c r="U18" s="294"/>
      <c r="V18" s="294"/>
      <c r="W18" s="294"/>
      <c r="X18" s="294"/>
      <c r="Y18" s="294"/>
      <c r="Z18" s="294"/>
      <c r="AA18" s="294"/>
      <c r="AB18" s="294"/>
      <c r="AC18" s="294"/>
      <c r="AD18" s="294"/>
      <c r="AE18" s="294"/>
      <c r="AF18" s="295"/>
    </row>
    <row r="19" spans="1:32">
      <c r="A19" s="296"/>
      <c r="B19" s="297"/>
      <c r="C19" s="297"/>
      <c r="D19" s="297"/>
      <c r="E19" s="297"/>
      <c r="F19" s="297"/>
      <c r="G19" s="297"/>
      <c r="H19" s="297"/>
      <c r="I19" s="297"/>
      <c r="J19" s="298"/>
      <c r="K19" s="299"/>
      <c r="L19" s="300"/>
      <c r="M19" s="300"/>
      <c r="N19" s="300"/>
      <c r="O19" s="300"/>
      <c r="P19" s="300"/>
      <c r="Q19" s="301"/>
      <c r="R19" s="293"/>
      <c r="S19" s="294"/>
      <c r="T19" s="294"/>
      <c r="U19" s="294"/>
      <c r="V19" s="294"/>
      <c r="W19" s="294"/>
      <c r="X19" s="294"/>
      <c r="Y19" s="294"/>
      <c r="Z19" s="294"/>
      <c r="AA19" s="294"/>
      <c r="AB19" s="294"/>
      <c r="AC19" s="294"/>
      <c r="AD19" s="294"/>
      <c r="AE19" s="294"/>
      <c r="AF19" s="295"/>
    </row>
    <row r="20" spans="1:32">
      <c r="A20" s="296"/>
      <c r="B20" s="297"/>
      <c r="C20" s="297"/>
      <c r="D20" s="297"/>
      <c r="E20" s="297"/>
      <c r="F20" s="297"/>
      <c r="G20" s="297"/>
      <c r="H20" s="297"/>
      <c r="I20" s="297"/>
      <c r="J20" s="298"/>
      <c r="K20" s="299"/>
      <c r="L20" s="300"/>
      <c r="M20" s="300"/>
      <c r="N20" s="300"/>
      <c r="O20" s="300"/>
      <c r="P20" s="300"/>
      <c r="Q20" s="301"/>
      <c r="R20" s="293"/>
      <c r="S20" s="294"/>
      <c r="T20" s="294"/>
      <c r="U20" s="294"/>
      <c r="V20" s="294"/>
      <c r="W20" s="294"/>
      <c r="X20" s="294"/>
      <c r="Y20" s="294"/>
      <c r="Z20" s="294"/>
      <c r="AA20" s="294"/>
      <c r="AB20" s="294"/>
      <c r="AC20" s="294"/>
      <c r="AD20" s="294"/>
      <c r="AE20" s="294"/>
      <c r="AF20" s="295"/>
    </row>
    <row r="21" spans="1:32">
      <c r="A21" s="296"/>
      <c r="B21" s="297"/>
      <c r="C21" s="297"/>
      <c r="D21" s="297"/>
      <c r="E21" s="297"/>
      <c r="F21" s="297"/>
      <c r="G21" s="297"/>
      <c r="H21" s="297"/>
      <c r="I21" s="297"/>
      <c r="J21" s="298"/>
      <c r="K21" s="299"/>
      <c r="L21" s="300"/>
      <c r="M21" s="300"/>
      <c r="N21" s="300"/>
      <c r="O21" s="300"/>
      <c r="P21" s="300"/>
      <c r="Q21" s="301"/>
      <c r="R21" s="293"/>
      <c r="S21" s="294"/>
      <c r="T21" s="294"/>
      <c r="U21" s="294"/>
      <c r="V21" s="294"/>
      <c r="W21" s="294"/>
      <c r="X21" s="294"/>
      <c r="Y21" s="294"/>
      <c r="Z21" s="294"/>
      <c r="AA21" s="294"/>
      <c r="AB21" s="294"/>
      <c r="AC21" s="294"/>
      <c r="AD21" s="294"/>
      <c r="AE21" s="294"/>
      <c r="AF21" s="295"/>
    </row>
    <row r="22" spans="1:32">
      <c r="A22" s="296"/>
      <c r="B22" s="297"/>
      <c r="C22" s="297"/>
      <c r="D22" s="297"/>
      <c r="E22" s="297"/>
      <c r="F22" s="297"/>
      <c r="G22" s="297"/>
      <c r="H22" s="297"/>
      <c r="I22" s="297"/>
      <c r="J22" s="298"/>
      <c r="K22" s="299"/>
      <c r="L22" s="300"/>
      <c r="M22" s="300"/>
      <c r="N22" s="300"/>
      <c r="O22" s="300"/>
      <c r="P22" s="300"/>
      <c r="Q22" s="301"/>
      <c r="R22" s="293"/>
      <c r="S22" s="294"/>
      <c r="T22" s="294"/>
      <c r="U22" s="294"/>
      <c r="V22" s="294"/>
      <c r="W22" s="294"/>
      <c r="X22" s="294"/>
      <c r="Y22" s="294"/>
      <c r="Z22" s="294"/>
      <c r="AA22" s="294"/>
      <c r="AB22" s="294"/>
      <c r="AC22" s="294"/>
      <c r="AD22" s="294"/>
      <c r="AE22" s="294"/>
      <c r="AF22" s="295"/>
    </row>
    <row r="23" spans="1:32">
      <c r="A23" s="296"/>
      <c r="B23" s="297"/>
      <c r="C23" s="297"/>
      <c r="D23" s="297"/>
      <c r="E23" s="297"/>
      <c r="F23" s="297"/>
      <c r="G23" s="297"/>
      <c r="H23" s="297"/>
      <c r="I23" s="297"/>
      <c r="J23" s="298"/>
      <c r="K23" s="299"/>
      <c r="L23" s="300"/>
      <c r="M23" s="300"/>
      <c r="N23" s="300"/>
      <c r="O23" s="300"/>
      <c r="P23" s="300"/>
      <c r="Q23" s="301"/>
      <c r="R23" s="293"/>
      <c r="S23" s="294"/>
      <c r="T23" s="294"/>
      <c r="U23" s="294"/>
      <c r="V23" s="294"/>
      <c r="W23" s="294"/>
      <c r="X23" s="294"/>
      <c r="Y23" s="294"/>
      <c r="Z23" s="294"/>
      <c r="AA23" s="294"/>
      <c r="AB23" s="294"/>
      <c r="AC23" s="294"/>
      <c r="AD23" s="294"/>
      <c r="AE23" s="294"/>
      <c r="AF23" s="295"/>
    </row>
    <row r="24" spans="1:32">
      <c r="A24" s="296"/>
      <c r="B24" s="297"/>
      <c r="C24" s="297"/>
      <c r="D24" s="297"/>
      <c r="E24" s="297"/>
      <c r="F24" s="297"/>
      <c r="G24" s="297"/>
      <c r="H24" s="297"/>
      <c r="I24" s="297"/>
      <c r="J24" s="298"/>
      <c r="K24" s="299"/>
      <c r="L24" s="300"/>
      <c r="M24" s="300"/>
      <c r="N24" s="300"/>
      <c r="O24" s="300"/>
      <c r="P24" s="300"/>
      <c r="Q24" s="301"/>
      <c r="R24" s="293"/>
      <c r="S24" s="294"/>
      <c r="T24" s="294"/>
      <c r="U24" s="294"/>
      <c r="V24" s="294"/>
      <c r="W24" s="294"/>
      <c r="X24" s="294"/>
      <c r="Y24" s="294"/>
      <c r="Z24" s="294"/>
      <c r="AA24" s="294"/>
      <c r="AB24" s="294"/>
      <c r="AC24" s="294"/>
      <c r="AD24" s="294"/>
      <c r="AE24" s="294"/>
      <c r="AF24" s="295"/>
    </row>
    <row r="25" spans="1:32">
      <c r="A25" s="296"/>
      <c r="B25" s="297"/>
      <c r="C25" s="297"/>
      <c r="D25" s="297"/>
      <c r="E25" s="297"/>
      <c r="F25" s="297"/>
      <c r="G25" s="297"/>
      <c r="H25" s="297"/>
      <c r="I25" s="297"/>
      <c r="J25" s="298"/>
      <c r="K25" s="299"/>
      <c r="L25" s="300"/>
      <c r="M25" s="300"/>
      <c r="N25" s="300"/>
      <c r="O25" s="300"/>
      <c r="P25" s="300"/>
      <c r="Q25" s="301"/>
      <c r="R25" s="293"/>
      <c r="S25" s="294"/>
      <c r="T25" s="294"/>
      <c r="U25" s="294"/>
      <c r="V25" s="294"/>
      <c r="W25" s="294"/>
      <c r="X25" s="294"/>
      <c r="Y25" s="294"/>
      <c r="Z25" s="294"/>
      <c r="AA25" s="294"/>
      <c r="AB25" s="294"/>
      <c r="AC25" s="294"/>
      <c r="AD25" s="294"/>
      <c r="AE25" s="294"/>
      <c r="AF25" s="295"/>
    </row>
    <row r="26" spans="1:32">
      <c r="A26" s="296"/>
      <c r="B26" s="297"/>
      <c r="C26" s="297"/>
      <c r="D26" s="297"/>
      <c r="E26" s="297"/>
      <c r="F26" s="297"/>
      <c r="G26" s="297"/>
      <c r="H26" s="297"/>
      <c r="I26" s="297"/>
      <c r="J26" s="298"/>
      <c r="K26" s="299"/>
      <c r="L26" s="300"/>
      <c r="M26" s="300"/>
      <c r="N26" s="300"/>
      <c r="O26" s="300"/>
      <c r="P26" s="300"/>
      <c r="Q26" s="301"/>
      <c r="R26" s="293"/>
      <c r="S26" s="294"/>
      <c r="T26" s="294"/>
      <c r="U26" s="294"/>
      <c r="V26" s="294"/>
      <c r="W26" s="294"/>
      <c r="X26" s="294"/>
      <c r="Y26" s="294"/>
      <c r="Z26" s="294"/>
      <c r="AA26" s="294"/>
      <c r="AB26" s="294"/>
      <c r="AC26" s="294"/>
      <c r="AD26" s="294"/>
      <c r="AE26" s="294"/>
      <c r="AF26" s="295"/>
    </row>
    <row r="27" spans="1:32">
      <c r="A27" s="296"/>
      <c r="B27" s="297"/>
      <c r="C27" s="297"/>
      <c r="D27" s="297"/>
      <c r="E27" s="297"/>
      <c r="F27" s="297"/>
      <c r="G27" s="297"/>
      <c r="H27" s="297"/>
      <c r="I27" s="297"/>
      <c r="J27" s="298"/>
      <c r="K27" s="299"/>
      <c r="L27" s="300"/>
      <c r="M27" s="300"/>
      <c r="N27" s="300"/>
      <c r="O27" s="300"/>
      <c r="P27" s="300"/>
      <c r="Q27" s="301"/>
      <c r="R27" s="293"/>
      <c r="S27" s="294"/>
      <c r="T27" s="294"/>
      <c r="U27" s="294"/>
      <c r="V27" s="294"/>
      <c r="W27" s="294"/>
      <c r="X27" s="294"/>
      <c r="Y27" s="294"/>
      <c r="Z27" s="294"/>
      <c r="AA27" s="294"/>
      <c r="AB27" s="294"/>
      <c r="AC27" s="294"/>
      <c r="AD27" s="294"/>
      <c r="AE27" s="294"/>
      <c r="AF27" s="295"/>
    </row>
    <row r="28" spans="1:32">
      <c r="A28" s="22" t="s">
        <v>41</v>
      </c>
      <c r="B28" s="23"/>
      <c r="C28" s="23"/>
      <c r="D28" s="23"/>
      <c r="E28" s="23"/>
      <c r="F28" s="23"/>
      <c r="G28" s="23"/>
      <c r="H28" s="23"/>
      <c r="I28" s="23"/>
      <c r="J28" s="23"/>
      <c r="K28" s="372">
        <f>SUM(K13:Q27)</f>
        <v>870000</v>
      </c>
      <c r="L28" s="373"/>
      <c r="M28" s="373"/>
      <c r="N28" s="373"/>
      <c r="O28" s="373"/>
      <c r="P28" s="373"/>
      <c r="Q28" s="374"/>
      <c r="R28" s="24"/>
      <c r="S28" s="24"/>
      <c r="T28" s="24"/>
      <c r="U28" s="24"/>
      <c r="V28" s="24"/>
      <c r="W28" s="24"/>
      <c r="X28" s="24"/>
      <c r="Y28" s="24"/>
      <c r="Z28" s="24"/>
      <c r="AA28" s="24"/>
      <c r="AB28" s="24"/>
      <c r="AC28" s="24"/>
      <c r="AD28" s="24"/>
      <c r="AE28" s="24"/>
      <c r="AF28" s="25"/>
    </row>
    <row r="29" spans="1:32">
      <c r="A29" s="26" t="s">
        <v>42</v>
      </c>
      <c r="B29" s="24"/>
      <c r="C29" s="24"/>
      <c r="D29" s="24"/>
      <c r="E29" s="24"/>
      <c r="F29" s="24"/>
      <c r="G29" s="24"/>
      <c r="H29" s="24"/>
      <c r="I29" s="24"/>
      <c r="J29" s="8"/>
      <c r="K29" s="8"/>
      <c r="L29" s="8"/>
      <c r="M29" s="8"/>
      <c r="N29" s="8"/>
      <c r="O29" s="8"/>
      <c r="P29" s="8"/>
      <c r="Q29" s="8"/>
      <c r="R29" s="8"/>
      <c r="S29" s="8"/>
      <c r="T29" s="8"/>
      <c r="U29" s="8"/>
      <c r="V29" s="8"/>
      <c r="W29" s="8"/>
      <c r="X29" s="8"/>
      <c r="Y29" s="8"/>
      <c r="Z29" s="8"/>
      <c r="AA29" s="8"/>
      <c r="AB29" s="8"/>
      <c r="AC29" s="8"/>
      <c r="AD29" s="8"/>
      <c r="AE29" s="8"/>
      <c r="AF29" s="9"/>
    </row>
    <row r="30" spans="1:32">
      <c r="A30" s="5" t="s">
        <v>43</v>
      </c>
      <c r="B30" s="6"/>
      <c r="C30" s="6"/>
      <c r="D30" s="6"/>
      <c r="E30" s="6"/>
      <c r="F30" s="6"/>
      <c r="G30" s="6"/>
      <c r="H30" s="6"/>
      <c r="I30" s="7"/>
      <c r="J30" s="5" t="s">
        <v>44</v>
      </c>
      <c r="K30" s="6"/>
      <c r="L30" s="6"/>
      <c r="M30" s="6"/>
      <c r="N30" s="6"/>
      <c r="O30" s="6"/>
      <c r="P30" s="7"/>
      <c r="Q30" s="5" t="s">
        <v>45</v>
      </c>
      <c r="R30" s="7"/>
      <c r="S30" s="5" t="s">
        <v>46</v>
      </c>
      <c r="T30" s="6"/>
      <c r="U30" s="6"/>
      <c r="V30" s="7"/>
      <c r="W30" s="5" t="s">
        <v>39</v>
      </c>
      <c r="X30" s="6"/>
      <c r="Y30" s="6"/>
      <c r="Z30" s="7"/>
      <c r="AA30" s="5" t="s">
        <v>47</v>
      </c>
      <c r="AB30" s="6"/>
      <c r="AC30" s="6"/>
      <c r="AD30" s="6"/>
      <c r="AE30" s="6"/>
      <c r="AF30" s="7"/>
    </row>
    <row r="31" spans="1:32">
      <c r="A31" s="358" t="s">
        <v>255</v>
      </c>
      <c r="B31" s="359"/>
      <c r="C31" s="359"/>
      <c r="D31" s="359"/>
      <c r="E31" s="359"/>
      <c r="F31" s="359"/>
      <c r="G31" s="359"/>
      <c r="H31" s="359"/>
      <c r="I31" s="359"/>
      <c r="J31" s="360" t="s">
        <v>256</v>
      </c>
      <c r="K31" s="361"/>
      <c r="L31" s="361"/>
      <c r="M31" s="361"/>
      <c r="N31" s="361"/>
      <c r="O31" s="361"/>
      <c r="P31" s="361"/>
      <c r="Q31" s="362">
        <v>1</v>
      </c>
      <c r="R31" s="363"/>
      <c r="S31" s="364">
        <v>500000</v>
      </c>
      <c r="T31" s="365"/>
      <c r="U31" s="365"/>
      <c r="V31" s="365"/>
      <c r="W31" s="366">
        <f>Q31*S31</f>
        <v>500000</v>
      </c>
      <c r="X31" s="367"/>
      <c r="Y31" s="367"/>
      <c r="Z31" s="368"/>
      <c r="AA31" s="369">
        <f>IF(S31="","",申請者情報項目!$C$8)</f>
        <v>46011</v>
      </c>
      <c r="AB31" s="370"/>
      <c r="AC31" s="370"/>
      <c r="AD31" s="370"/>
      <c r="AE31" s="370"/>
      <c r="AF31" s="371"/>
    </row>
    <row r="32" spans="1:32">
      <c r="A32" s="332"/>
      <c r="B32" s="333"/>
      <c r="C32" s="333"/>
      <c r="D32" s="333"/>
      <c r="E32" s="333"/>
      <c r="F32" s="333"/>
      <c r="G32" s="333"/>
      <c r="H32" s="333"/>
      <c r="I32" s="333"/>
      <c r="J32" s="334"/>
      <c r="K32" s="335"/>
      <c r="L32" s="335"/>
      <c r="M32" s="335"/>
      <c r="N32" s="335"/>
      <c r="O32" s="335"/>
      <c r="P32" s="335"/>
      <c r="Q32" s="336"/>
      <c r="R32" s="337"/>
      <c r="S32" s="338"/>
      <c r="T32" s="339"/>
      <c r="U32" s="339"/>
      <c r="V32" s="340"/>
      <c r="W32" s="341">
        <f t="shared" ref="W32:W37" si="0">Q32*S32</f>
        <v>0</v>
      </c>
      <c r="X32" s="342"/>
      <c r="Y32" s="342"/>
      <c r="Z32" s="343"/>
      <c r="AA32" s="344" t="str">
        <f>IF(S32="","",申請者情報項目!$C$8)</f>
        <v/>
      </c>
      <c r="AB32" s="345"/>
      <c r="AC32" s="345"/>
      <c r="AD32" s="345"/>
      <c r="AE32" s="345"/>
      <c r="AF32" s="346"/>
    </row>
    <row r="33" spans="1:32">
      <c r="A33" s="332"/>
      <c r="B33" s="333"/>
      <c r="C33" s="333"/>
      <c r="D33" s="333"/>
      <c r="E33" s="333"/>
      <c r="F33" s="333"/>
      <c r="G33" s="333"/>
      <c r="H33" s="333"/>
      <c r="I33" s="333"/>
      <c r="J33" s="334"/>
      <c r="K33" s="335"/>
      <c r="L33" s="335"/>
      <c r="M33" s="335"/>
      <c r="N33" s="335"/>
      <c r="O33" s="335"/>
      <c r="P33" s="335"/>
      <c r="Q33" s="336"/>
      <c r="R33" s="337"/>
      <c r="S33" s="338"/>
      <c r="T33" s="339"/>
      <c r="U33" s="339"/>
      <c r="V33" s="340"/>
      <c r="W33" s="341">
        <f t="shared" si="0"/>
        <v>0</v>
      </c>
      <c r="X33" s="342"/>
      <c r="Y33" s="342"/>
      <c r="Z33" s="343"/>
      <c r="AA33" s="344" t="str">
        <f>IF(S33="","",申請者情報項目!$C$8)</f>
        <v/>
      </c>
      <c r="AB33" s="345"/>
      <c r="AC33" s="345"/>
      <c r="AD33" s="345"/>
      <c r="AE33" s="345"/>
      <c r="AF33" s="346"/>
    </row>
    <row r="34" spans="1:32" ht="18.75" customHeight="1">
      <c r="A34" s="332"/>
      <c r="B34" s="333"/>
      <c r="C34" s="333"/>
      <c r="D34" s="333"/>
      <c r="E34" s="333"/>
      <c r="F34" s="333"/>
      <c r="G34" s="333"/>
      <c r="H34" s="333"/>
      <c r="I34" s="333"/>
      <c r="J34" s="334"/>
      <c r="K34" s="335"/>
      <c r="L34" s="335"/>
      <c r="M34" s="335"/>
      <c r="N34" s="335"/>
      <c r="O34" s="335"/>
      <c r="P34" s="335"/>
      <c r="Q34" s="336"/>
      <c r="R34" s="337"/>
      <c r="S34" s="338"/>
      <c r="T34" s="339"/>
      <c r="U34" s="339"/>
      <c r="V34" s="340"/>
      <c r="W34" s="341">
        <f t="shared" si="0"/>
        <v>0</v>
      </c>
      <c r="X34" s="342"/>
      <c r="Y34" s="342"/>
      <c r="Z34" s="343"/>
      <c r="AA34" s="344" t="str">
        <f>IF(S34="","",申請者情報項目!$C$8)</f>
        <v/>
      </c>
      <c r="AB34" s="345"/>
      <c r="AC34" s="345"/>
      <c r="AD34" s="345"/>
      <c r="AE34" s="345"/>
      <c r="AF34" s="346"/>
    </row>
    <row r="35" spans="1:32">
      <c r="A35" s="332"/>
      <c r="B35" s="333"/>
      <c r="C35" s="333"/>
      <c r="D35" s="333"/>
      <c r="E35" s="333"/>
      <c r="F35" s="333"/>
      <c r="G35" s="333"/>
      <c r="H35" s="333"/>
      <c r="I35" s="333"/>
      <c r="J35" s="334"/>
      <c r="K35" s="335"/>
      <c r="L35" s="335"/>
      <c r="M35" s="335"/>
      <c r="N35" s="335"/>
      <c r="O35" s="335"/>
      <c r="P35" s="335"/>
      <c r="Q35" s="336"/>
      <c r="R35" s="337"/>
      <c r="S35" s="338"/>
      <c r="T35" s="339"/>
      <c r="U35" s="339"/>
      <c r="V35" s="340"/>
      <c r="W35" s="341">
        <f t="shared" si="0"/>
        <v>0</v>
      </c>
      <c r="X35" s="342"/>
      <c r="Y35" s="342"/>
      <c r="Z35" s="343"/>
      <c r="AA35" s="344" t="str">
        <f>IF(S35="","",申請者情報項目!$C$8)</f>
        <v/>
      </c>
      <c r="AB35" s="345"/>
      <c r="AC35" s="345"/>
      <c r="AD35" s="345"/>
      <c r="AE35" s="345"/>
      <c r="AF35" s="346"/>
    </row>
    <row r="36" spans="1:32">
      <c r="A36" s="332"/>
      <c r="B36" s="333"/>
      <c r="C36" s="333"/>
      <c r="D36" s="333"/>
      <c r="E36" s="333"/>
      <c r="F36" s="333"/>
      <c r="G36" s="333"/>
      <c r="H36" s="333"/>
      <c r="I36" s="333"/>
      <c r="J36" s="334"/>
      <c r="K36" s="335"/>
      <c r="L36" s="335"/>
      <c r="M36" s="335"/>
      <c r="N36" s="335"/>
      <c r="O36" s="335"/>
      <c r="P36" s="335"/>
      <c r="Q36" s="336"/>
      <c r="R36" s="337"/>
      <c r="S36" s="338"/>
      <c r="T36" s="339"/>
      <c r="U36" s="339"/>
      <c r="V36" s="340"/>
      <c r="W36" s="341">
        <f t="shared" si="0"/>
        <v>0</v>
      </c>
      <c r="X36" s="342"/>
      <c r="Y36" s="342"/>
      <c r="Z36" s="343"/>
      <c r="AA36" s="344" t="str">
        <f>IF(S36="","",申請者情報項目!$C$8)</f>
        <v/>
      </c>
      <c r="AB36" s="345"/>
      <c r="AC36" s="345"/>
      <c r="AD36" s="345"/>
      <c r="AE36" s="345"/>
      <c r="AF36" s="346"/>
    </row>
    <row r="37" spans="1:32">
      <c r="A37" s="347"/>
      <c r="B37" s="348"/>
      <c r="C37" s="348"/>
      <c r="D37" s="348"/>
      <c r="E37" s="348"/>
      <c r="F37" s="348"/>
      <c r="G37" s="348"/>
      <c r="H37" s="348"/>
      <c r="I37" s="348"/>
      <c r="J37" s="349"/>
      <c r="K37" s="350"/>
      <c r="L37" s="350"/>
      <c r="M37" s="350"/>
      <c r="N37" s="350"/>
      <c r="O37" s="350"/>
      <c r="P37" s="350"/>
      <c r="Q37" s="351"/>
      <c r="R37" s="352"/>
      <c r="S37" s="353"/>
      <c r="T37" s="354"/>
      <c r="U37" s="354"/>
      <c r="V37" s="354"/>
      <c r="W37" s="355">
        <f t="shared" si="0"/>
        <v>0</v>
      </c>
      <c r="X37" s="356"/>
      <c r="Y37" s="356"/>
      <c r="Z37" s="357"/>
      <c r="AA37" s="329" t="str">
        <f>IF(S37="","",申請者情報項目!$C$8)</f>
        <v/>
      </c>
      <c r="AB37" s="330"/>
      <c r="AC37" s="330"/>
      <c r="AD37" s="330"/>
      <c r="AE37" s="330"/>
      <c r="AF37" s="331"/>
    </row>
    <row r="38" spans="1:32">
      <c r="A38" s="27" t="s">
        <v>48</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row>
    <row r="39" spans="1:32">
      <c r="A39" s="27" t="s">
        <v>49</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sheetData>
  <sheetProtection algorithmName="SHA-512" hashValue="+AMSRnAsWEFXGCUtXC9PXuVnqWX7hQRGG5DR03RwZ5xZVnX24srWLIoKEWdhCjnn9DJ9IklqJIS0KlCxuHMhFg==" saltValue="28zhQOf6d4h0eBQylu9Trg==" spinCount="100000" sheet="1" objects="1" scenarios="1"/>
  <mergeCells count="104">
    <mergeCell ref="A31:I31"/>
    <mergeCell ref="J31:P31"/>
    <mergeCell ref="Q31:R31"/>
    <mergeCell ref="S31:V31"/>
    <mergeCell ref="W31:Z31"/>
    <mergeCell ref="AA31:AF31"/>
    <mergeCell ref="K25:Q25"/>
    <mergeCell ref="K28:Q28"/>
    <mergeCell ref="K21:Q21"/>
    <mergeCell ref="K22:Q22"/>
    <mergeCell ref="K23:Q23"/>
    <mergeCell ref="K24:Q24"/>
    <mergeCell ref="R21:AF21"/>
    <mergeCell ref="AA33:AF33"/>
    <mergeCell ref="A32:I32"/>
    <mergeCell ref="J32:P32"/>
    <mergeCell ref="Q32:R32"/>
    <mergeCell ref="S32:V32"/>
    <mergeCell ref="W32:Z32"/>
    <mergeCell ref="AA32:AF32"/>
    <mergeCell ref="A33:I33"/>
    <mergeCell ref="J33:P33"/>
    <mergeCell ref="Q33:R33"/>
    <mergeCell ref="S33:V33"/>
    <mergeCell ref="W33:Z33"/>
    <mergeCell ref="AA35:AF35"/>
    <mergeCell ref="A34:I34"/>
    <mergeCell ref="J34:P34"/>
    <mergeCell ref="Q34:R34"/>
    <mergeCell ref="S34:V34"/>
    <mergeCell ref="W34:Z34"/>
    <mergeCell ref="AA34:AF34"/>
    <mergeCell ref="A35:I35"/>
    <mergeCell ref="J35:P35"/>
    <mergeCell ref="Q35:R35"/>
    <mergeCell ref="S35:V35"/>
    <mergeCell ref="W35:Z35"/>
    <mergeCell ref="AA37:AF37"/>
    <mergeCell ref="A36:I36"/>
    <mergeCell ref="J36:P36"/>
    <mergeCell ref="Q36:R36"/>
    <mergeCell ref="S36:V36"/>
    <mergeCell ref="W36:Z36"/>
    <mergeCell ref="AA36:AF36"/>
    <mergeCell ref="A37:I37"/>
    <mergeCell ref="J37:P37"/>
    <mergeCell ref="Q37:R37"/>
    <mergeCell ref="S37:V37"/>
    <mergeCell ref="W37:Z37"/>
    <mergeCell ref="A12:J12"/>
    <mergeCell ref="K12:Q12"/>
    <mergeCell ref="R12:AF12"/>
    <mergeCell ref="A2:AF2"/>
    <mergeCell ref="O3:R3"/>
    <mergeCell ref="S3:AF3"/>
    <mergeCell ref="Z9:AF9"/>
    <mergeCell ref="E10:K10"/>
    <mergeCell ref="L10:R10"/>
    <mergeCell ref="S10:Y10"/>
    <mergeCell ref="Z10:AF10"/>
    <mergeCell ref="A11:AF11"/>
    <mergeCell ref="E6:K6"/>
    <mergeCell ref="L6:R6"/>
    <mergeCell ref="S6:Y6"/>
    <mergeCell ref="Z6:AF6"/>
    <mergeCell ref="R13:AF13"/>
    <mergeCell ref="A14:J14"/>
    <mergeCell ref="R14:AF14"/>
    <mergeCell ref="A15:J15"/>
    <mergeCell ref="R15:AF15"/>
    <mergeCell ref="A26:J26"/>
    <mergeCell ref="A27:J27"/>
    <mergeCell ref="K26:Q26"/>
    <mergeCell ref="K27:Q27"/>
    <mergeCell ref="K18:Q18"/>
    <mergeCell ref="K15:Q15"/>
    <mergeCell ref="K16:Q16"/>
    <mergeCell ref="K17:Q17"/>
    <mergeCell ref="K13:Q13"/>
    <mergeCell ref="K14:Q14"/>
    <mergeCell ref="K19:Q19"/>
    <mergeCell ref="K20:Q20"/>
    <mergeCell ref="A13:J13"/>
    <mergeCell ref="A16:J16"/>
    <mergeCell ref="A19:J19"/>
    <mergeCell ref="R19:AF19"/>
    <mergeCell ref="A20:J20"/>
    <mergeCell ref="R20:AF20"/>
    <mergeCell ref="A21:J21"/>
    <mergeCell ref="R16:AF16"/>
    <mergeCell ref="A17:J17"/>
    <mergeCell ref="R17:AF17"/>
    <mergeCell ref="A18:J18"/>
    <mergeCell ref="R18:AF18"/>
    <mergeCell ref="A25:J25"/>
    <mergeCell ref="R25:AF25"/>
    <mergeCell ref="R26:AF26"/>
    <mergeCell ref="R27:AF27"/>
    <mergeCell ref="A22:J22"/>
    <mergeCell ref="R22:AF22"/>
    <mergeCell ref="A23:J23"/>
    <mergeCell ref="R23:AF23"/>
    <mergeCell ref="A24:J24"/>
    <mergeCell ref="R24:AF24"/>
  </mergeCells>
  <phoneticPr fontId="2"/>
  <pageMargins left="0.9055118110236221" right="0.31496062992125984" top="0.74803149606299213" bottom="0.74803149606299213" header="0.31496062992125984" footer="0.31496062992125984"/>
  <pageSetup paperSize="9" scale="99" orientation="portrait"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9FEE6-E288-4D06-880C-2368EAB4CF94}">
  <sheetPr>
    <pageSetUpPr fitToPage="1"/>
  </sheetPr>
  <dimension ref="B1:S65"/>
  <sheetViews>
    <sheetView view="pageBreakPreview" topLeftCell="A10" zoomScale="85" zoomScaleNormal="130" zoomScaleSheetLayoutView="85" workbookViewId="0">
      <selection activeCell="F46" sqref="F46:G46"/>
    </sheetView>
  </sheetViews>
  <sheetFormatPr defaultColWidth="8.625" defaultRowHeight="12"/>
  <cols>
    <col min="1" max="1" width="2" style="57" customWidth="1"/>
    <col min="2" max="2" width="8" style="57" customWidth="1"/>
    <col min="3" max="3" width="12.625" style="57" customWidth="1"/>
    <col min="4" max="4" width="9.375" style="58" bestFit="1" customWidth="1"/>
    <col min="5" max="5" width="9.375" style="57" bestFit="1" customWidth="1"/>
    <col min="6" max="6" width="4.375" style="57" customWidth="1"/>
    <col min="7" max="7" width="6.5" style="57" customWidth="1"/>
    <col min="8" max="8" width="12.625" style="57" customWidth="1"/>
    <col min="9" max="9" width="8.75" style="57" customWidth="1"/>
    <col min="10" max="10" width="9.375" style="57" bestFit="1" customWidth="1"/>
    <col min="11" max="11" width="4.25" style="57" customWidth="1"/>
    <col min="12" max="12" width="7" style="57" customWidth="1"/>
    <col min="13" max="13" width="9" style="57" customWidth="1"/>
    <col min="14" max="14" width="8.5" style="57" customWidth="1"/>
    <col min="15" max="15" width="12.375" style="57" customWidth="1"/>
    <col min="16" max="16" width="9.75" style="57" customWidth="1"/>
    <col min="17" max="17" width="10" style="57" customWidth="1"/>
    <col min="18" max="18" width="11.875" style="57" customWidth="1"/>
    <col min="19" max="19" width="14.25" style="57" customWidth="1"/>
    <col min="20" max="20" width="8.25" style="57" customWidth="1"/>
    <col min="21" max="21" width="12.125" style="57" bestFit="1" customWidth="1"/>
    <col min="22" max="22" width="7.875" style="57" customWidth="1"/>
    <col min="23" max="23" width="11.75" style="57" bestFit="1" customWidth="1"/>
    <col min="24" max="28" width="8.625" style="57"/>
    <col min="29" max="29" width="10.25" style="57" customWidth="1"/>
    <col min="30" max="16384" width="8.625" style="57"/>
  </cols>
  <sheetData>
    <row r="1" spans="2:18" ht="21.75" customHeight="1">
      <c r="B1" s="82" t="s">
        <v>211</v>
      </c>
      <c r="F1" s="208"/>
      <c r="G1" s="208"/>
      <c r="H1" s="75"/>
      <c r="L1" s="379" t="s">
        <v>214</v>
      </c>
      <c r="M1" s="379"/>
      <c r="N1" s="378" t="str">
        <f>申請者情報項目!C5</f>
        <v>株式会社環境</v>
      </c>
      <c r="O1" s="378"/>
      <c r="P1" s="378"/>
      <c r="Q1" s="378"/>
    </row>
    <row r="2" spans="2:18" ht="21.75" customHeight="1">
      <c r="F2" s="75"/>
      <c r="G2" s="75"/>
      <c r="H2" s="75"/>
      <c r="M2" s="73"/>
      <c r="N2" s="73"/>
      <c r="O2" s="73"/>
    </row>
    <row r="3" spans="2:18" ht="34.5" customHeight="1">
      <c r="C3" s="180"/>
      <c r="D3" s="180"/>
      <c r="E3" s="180"/>
      <c r="F3" s="179" t="s">
        <v>268</v>
      </c>
      <c r="G3" s="180"/>
      <c r="H3" s="70" t="s">
        <v>189</v>
      </c>
      <c r="M3" s="73"/>
      <c r="N3" s="73"/>
      <c r="O3" s="73"/>
    </row>
    <row r="4" spans="2:18" ht="21.75" customHeight="1">
      <c r="C4" s="381" t="s">
        <v>276</v>
      </c>
      <c r="D4" s="382"/>
      <c r="E4" s="383"/>
      <c r="F4" s="376">
        <f>-O25</f>
        <v>390.6</v>
      </c>
      <c r="G4" s="376"/>
      <c r="H4" s="118">
        <f>R25</f>
        <v>-5077.8</v>
      </c>
      <c r="M4" s="73"/>
      <c r="N4" s="73"/>
      <c r="O4" s="73"/>
    </row>
    <row r="5" spans="2:18" ht="21.75" customHeight="1">
      <c r="C5" s="69" t="s">
        <v>188</v>
      </c>
      <c r="D5" s="74"/>
      <c r="E5" s="69"/>
      <c r="F5" s="376">
        <f>O41</f>
        <v>195.29999999999998</v>
      </c>
      <c r="G5" s="376"/>
      <c r="H5" s="118">
        <f>R41</f>
        <v>2083.1999999999998</v>
      </c>
      <c r="M5" s="73"/>
      <c r="N5" s="73"/>
      <c r="O5" s="73"/>
    </row>
    <row r="6" spans="2:18" ht="21.75" customHeight="1">
      <c r="C6" s="69" t="s">
        <v>187</v>
      </c>
      <c r="D6" s="74"/>
      <c r="E6" s="69"/>
      <c r="F6" s="376">
        <f>H47</f>
        <v>173.6</v>
      </c>
      <c r="G6" s="376"/>
      <c r="H6" s="118">
        <f>K47</f>
        <v>2256.7999999999997</v>
      </c>
      <c r="M6" s="73"/>
      <c r="N6" s="73"/>
      <c r="O6" s="73"/>
    </row>
    <row r="7" spans="2:18" ht="21.75" customHeight="1">
      <c r="C7" s="380" t="s">
        <v>213</v>
      </c>
      <c r="D7" s="380"/>
      <c r="E7" s="380"/>
      <c r="F7" s="376" t="s">
        <v>186</v>
      </c>
      <c r="G7" s="376"/>
      <c r="H7" s="119">
        <v>1000</v>
      </c>
      <c r="M7" s="73"/>
      <c r="N7" s="73"/>
      <c r="O7" s="73"/>
    </row>
    <row r="8" spans="2:18" ht="21.75" customHeight="1">
      <c r="C8" s="180" t="s">
        <v>185</v>
      </c>
      <c r="D8" s="180"/>
      <c r="E8" s="180"/>
      <c r="F8" s="376">
        <f>SUM(F4:G6)</f>
        <v>759.5</v>
      </c>
      <c r="G8" s="376"/>
      <c r="H8" s="118">
        <f>SUM(H4:H7)</f>
        <v>262.19999999999936</v>
      </c>
      <c r="M8" s="73"/>
      <c r="N8" s="73"/>
      <c r="O8" s="73"/>
    </row>
    <row r="9" spans="2:18" ht="21.75" customHeight="1">
      <c r="M9" s="73"/>
      <c r="N9" s="73"/>
      <c r="O9" s="73"/>
    </row>
    <row r="10" spans="2:18" ht="16.149999999999999" customHeight="1">
      <c r="B10" s="57" t="s">
        <v>273</v>
      </c>
    </row>
    <row r="11" spans="2:18" ht="41.45" customHeight="1">
      <c r="B11" s="69"/>
      <c r="C11" s="180" t="s">
        <v>184</v>
      </c>
      <c r="D11" s="180"/>
      <c r="E11" s="180"/>
      <c r="F11" s="180"/>
      <c r="G11" s="180"/>
      <c r="H11" s="180" t="s">
        <v>183</v>
      </c>
      <c r="I11" s="180"/>
      <c r="J11" s="180"/>
      <c r="K11" s="180"/>
      <c r="L11" s="180"/>
      <c r="M11" s="179" t="s">
        <v>182</v>
      </c>
      <c r="N11" s="180"/>
      <c r="O11" s="375" t="s">
        <v>181</v>
      </c>
      <c r="P11" s="179" t="s">
        <v>162</v>
      </c>
      <c r="Q11" s="179" t="s">
        <v>180</v>
      </c>
      <c r="R11" s="179" t="s">
        <v>179</v>
      </c>
    </row>
    <row r="12" spans="2:18" ht="16.149999999999999" customHeight="1">
      <c r="B12" s="179" t="s">
        <v>178</v>
      </c>
      <c r="C12" s="180" t="s">
        <v>176</v>
      </c>
      <c r="D12" s="179" t="s">
        <v>175</v>
      </c>
      <c r="E12" s="179" t="s">
        <v>174</v>
      </c>
      <c r="F12" s="179"/>
      <c r="G12" s="179" t="s">
        <v>177</v>
      </c>
      <c r="H12" s="180" t="s">
        <v>176</v>
      </c>
      <c r="I12" s="179" t="s">
        <v>175</v>
      </c>
      <c r="J12" s="179" t="s">
        <v>174</v>
      </c>
      <c r="K12" s="179"/>
      <c r="L12" s="179" t="s">
        <v>173</v>
      </c>
      <c r="M12" s="180"/>
      <c r="N12" s="180"/>
      <c r="O12" s="375"/>
      <c r="P12" s="180"/>
      <c r="Q12" s="180"/>
      <c r="R12" s="179"/>
    </row>
    <row r="13" spans="2:18" ht="16.149999999999999" customHeight="1">
      <c r="B13" s="179"/>
      <c r="C13" s="180"/>
      <c r="D13" s="179"/>
      <c r="E13" s="179"/>
      <c r="F13" s="179"/>
      <c r="G13" s="179"/>
      <c r="H13" s="180"/>
      <c r="I13" s="179"/>
      <c r="J13" s="179"/>
      <c r="K13" s="179"/>
      <c r="L13" s="179"/>
      <c r="M13" s="70" t="s">
        <v>172</v>
      </c>
      <c r="N13" s="70" t="s">
        <v>171</v>
      </c>
      <c r="O13" s="70" t="s">
        <v>170</v>
      </c>
      <c r="P13" s="180"/>
      <c r="Q13" s="180"/>
      <c r="R13" s="179"/>
    </row>
    <row r="14" spans="2:18" ht="16.149999999999999" customHeight="1">
      <c r="B14" s="102"/>
      <c r="C14" s="96"/>
      <c r="D14" s="76"/>
      <c r="E14" s="79"/>
      <c r="F14" s="70" t="str">
        <f>IFERROR(VLOOKUP(D14,$B$55:$E$65,4,FALSE),"")</f>
        <v/>
      </c>
      <c r="G14" s="80" t="str">
        <f>IFERROR(VLOOKUP(D14,$B$55:$E$65,2,FALSE),"")</f>
        <v/>
      </c>
      <c r="H14" s="96" t="s">
        <v>275</v>
      </c>
      <c r="I14" s="76" t="s">
        <v>136</v>
      </c>
      <c r="J14" s="79">
        <v>900</v>
      </c>
      <c r="K14" s="70" t="str">
        <f>IFERROR(VLOOKUP(I14,$B$55:$E$65,4,FALSE),"")</f>
        <v>KWh</v>
      </c>
      <c r="L14" s="80">
        <f>IFERROR(VLOOKUP(I14,$B$55:$E$65,2,FALSE),"")</f>
        <v>0.434</v>
      </c>
      <c r="M14" s="94">
        <f>IFERROR(ROUNDDOWN(E14*G14,3),0)</f>
        <v>0</v>
      </c>
      <c r="N14" s="95">
        <f>IFERROR(ROUNDDOWN(J14*L14,3),"")</f>
        <v>390.6</v>
      </c>
      <c r="O14" s="69">
        <f t="shared" ref="O14:O24" si="0">IFERROR(M14-N14,"")</f>
        <v>-390.6</v>
      </c>
      <c r="P14" s="103">
        <v>13</v>
      </c>
      <c r="Q14" s="69">
        <f>IF(P14&gt;MAX($P$12:$P$23),MAX($P$12:$P$23),P14)</f>
        <v>13</v>
      </c>
      <c r="R14" s="98">
        <f t="shared" ref="R14:R24" si="1">IFERROR(O14*Q14,"")</f>
        <v>-5077.8</v>
      </c>
    </row>
    <row r="15" spans="2:18" ht="16.149999999999999" customHeight="1">
      <c r="B15" s="102"/>
      <c r="C15" s="97"/>
      <c r="D15" s="76"/>
      <c r="E15" s="79"/>
      <c r="F15" s="70" t="str">
        <f t="shared" ref="F15:F24" si="2">IFERROR(VLOOKUP(D15,$B$55:$E$65,4,FALSE),"")</f>
        <v/>
      </c>
      <c r="G15" s="80" t="str">
        <f t="shared" ref="G15:G24" si="3">IFERROR(VLOOKUP(D15,$B$55:$E$65,2,FALSE),"")</f>
        <v/>
      </c>
      <c r="H15" s="97"/>
      <c r="I15" s="76"/>
      <c r="J15" s="79"/>
      <c r="K15" s="70" t="str">
        <f t="shared" ref="K15:K24" si="4">IFERROR(VLOOKUP(I15,$B$55:$E$65,4,FALSE),"")</f>
        <v/>
      </c>
      <c r="L15" s="80" t="str">
        <f t="shared" ref="L15:L24" si="5">IFERROR(VLOOKUP(I15,$B$55:$E$65,2,FALSE),"")</f>
        <v/>
      </c>
      <c r="M15" s="94">
        <f>IFERROR(ROUNDDOWN(E15*G15,3),0)</f>
        <v>0</v>
      </c>
      <c r="N15" s="95" t="str">
        <f t="shared" ref="N15:N24" si="6">IFERROR(ROUNDDOWN(J15*L15,3),"")</f>
        <v/>
      </c>
      <c r="O15" s="108" t="str">
        <f t="shared" si="0"/>
        <v/>
      </c>
      <c r="P15" s="103"/>
      <c r="Q15" s="69">
        <f t="shared" ref="Q15:Q24" si="7">IF(P15&gt;MAX($P$12:$P$23),MAX($P$12:$P$23),P15)</f>
        <v>0</v>
      </c>
      <c r="R15" s="98" t="str">
        <f t="shared" si="1"/>
        <v/>
      </c>
    </row>
    <row r="16" spans="2:18" ht="16.149999999999999" customHeight="1">
      <c r="B16" s="102"/>
      <c r="C16" s="97"/>
      <c r="D16" s="76"/>
      <c r="E16" s="79"/>
      <c r="F16" s="70" t="str">
        <f t="shared" si="2"/>
        <v/>
      </c>
      <c r="G16" s="80" t="str">
        <f t="shared" si="3"/>
        <v/>
      </c>
      <c r="H16" s="97"/>
      <c r="I16" s="76"/>
      <c r="J16" s="79"/>
      <c r="K16" s="70" t="str">
        <f t="shared" si="4"/>
        <v/>
      </c>
      <c r="L16" s="80" t="str">
        <f t="shared" si="5"/>
        <v/>
      </c>
      <c r="M16" s="94">
        <f t="shared" ref="M16:M24" si="8">IFERROR(ROUNDDOWN(E16*G16,3),0)</f>
        <v>0</v>
      </c>
      <c r="N16" s="95" t="str">
        <f t="shared" si="6"/>
        <v/>
      </c>
      <c r="O16" s="108" t="str">
        <f t="shared" si="0"/>
        <v/>
      </c>
      <c r="P16" s="103"/>
      <c r="Q16" s="69">
        <f t="shared" si="7"/>
        <v>0</v>
      </c>
      <c r="R16" s="98" t="str">
        <f t="shared" si="1"/>
        <v/>
      </c>
    </row>
    <row r="17" spans="2:19" ht="16.149999999999999" customHeight="1">
      <c r="B17" s="102"/>
      <c r="C17" s="97"/>
      <c r="D17" s="76"/>
      <c r="E17" s="79"/>
      <c r="F17" s="70" t="str">
        <f t="shared" si="2"/>
        <v/>
      </c>
      <c r="G17" s="80" t="str">
        <f t="shared" si="3"/>
        <v/>
      </c>
      <c r="H17" s="97"/>
      <c r="I17" s="76"/>
      <c r="J17" s="79"/>
      <c r="K17" s="70" t="str">
        <f t="shared" si="4"/>
        <v/>
      </c>
      <c r="L17" s="80" t="str">
        <f t="shared" si="5"/>
        <v/>
      </c>
      <c r="M17" s="94">
        <f t="shared" si="8"/>
        <v>0</v>
      </c>
      <c r="N17" s="95" t="str">
        <f t="shared" si="6"/>
        <v/>
      </c>
      <c r="O17" s="108" t="str">
        <f t="shared" si="0"/>
        <v/>
      </c>
      <c r="P17" s="103"/>
      <c r="Q17" s="69">
        <f t="shared" si="7"/>
        <v>0</v>
      </c>
      <c r="R17" s="98" t="str">
        <f t="shared" si="1"/>
        <v/>
      </c>
    </row>
    <row r="18" spans="2:19" ht="16.149999999999999" customHeight="1">
      <c r="B18" s="102"/>
      <c r="C18" s="97"/>
      <c r="D18" s="76"/>
      <c r="E18" s="79"/>
      <c r="F18" s="70" t="str">
        <f t="shared" si="2"/>
        <v/>
      </c>
      <c r="G18" s="80" t="str">
        <f t="shared" si="3"/>
        <v/>
      </c>
      <c r="H18" s="97"/>
      <c r="I18" s="76"/>
      <c r="J18" s="79"/>
      <c r="K18" s="70" t="str">
        <f t="shared" si="4"/>
        <v/>
      </c>
      <c r="L18" s="80" t="str">
        <f t="shared" si="5"/>
        <v/>
      </c>
      <c r="M18" s="94">
        <f t="shared" si="8"/>
        <v>0</v>
      </c>
      <c r="N18" s="95" t="str">
        <f t="shared" si="6"/>
        <v/>
      </c>
      <c r="O18" s="108" t="str">
        <f t="shared" si="0"/>
        <v/>
      </c>
      <c r="P18" s="103"/>
      <c r="Q18" s="69">
        <f t="shared" si="7"/>
        <v>0</v>
      </c>
      <c r="R18" s="98" t="str">
        <f t="shared" si="1"/>
        <v/>
      </c>
    </row>
    <row r="19" spans="2:19" ht="16.149999999999999" customHeight="1">
      <c r="B19" s="102"/>
      <c r="C19" s="97"/>
      <c r="D19" s="76"/>
      <c r="E19" s="79"/>
      <c r="F19" s="70" t="str">
        <f t="shared" si="2"/>
        <v/>
      </c>
      <c r="G19" s="80" t="str">
        <f t="shared" si="3"/>
        <v/>
      </c>
      <c r="H19" s="97"/>
      <c r="I19" s="76"/>
      <c r="J19" s="79"/>
      <c r="K19" s="70" t="str">
        <f t="shared" si="4"/>
        <v/>
      </c>
      <c r="L19" s="80" t="str">
        <f t="shared" si="5"/>
        <v/>
      </c>
      <c r="M19" s="94">
        <f t="shared" si="8"/>
        <v>0</v>
      </c>
      <c r="N19" s="95" t="str">
        <f t="shared" si="6"/>
        <v/>
      </c>
      <c r="O19" s="108" t="str">
        <f t="shared" si="0"/>
        <v/>
      </c>
      <c r="P19" s="103"/>
      <c r="Q19" s="69">
        <f t="shared" si="7"/>
        <v>0</v>
      </c>
      <c r="R19" s="98" t="str">
        <f t="shared" si="1"/>
        <v/>
      </c>
    </row>
    <row r="20" spans="2:19" ht="16.149999999999999" customHeight="1">
      <c r="B20" s="102"/>
      <c r="C20" s="97"/>
      <c r="D20" s="76"/>
      <c r="E20" s="79"/>
      <c r="F20" s="70" t="str">
        <f t="shared" si="2"/>
        <v/>
      </c>
      <c r="G20" s="80" t="str">
        <f t="shared" si="3"/>
        <v/>
      </c>
      <c r="H20" s="97"/>
      <c r="I20" s="76"/>
      <c r="J20" s="79"/>
      <c r="K20" s="70" t="str">
        <f t="shared" si="4"/>
        <v/>
      </c>
      <c r="L20" s="80" t="str">
        <f t="shared" si="5"/>
        <v/>
      </c>
      <c r="M20" s="94">
        <f t="shared" si="8"/>
        <v>0</v>
      </c>
      <c r="N20" s="95" t="str">
        <f t="shared" si="6"/>
        <v/>
      </c>
      <c r="O20" s="108" t="str">
        <f t="shared" si="0"/>
        <v/>
      </c>
      <c r="P20" s="103"/>
      <c r="Q20" s="69">
        <f t="shared" si="7"/>
        <v>0</v>
      </c>
      <c r="R20" s="98" t="str">
        <f t="shared" si="1"/>
        <v/>
      </c>
    </row>
    <row r="21" spans="2:19" ht="16.149999999999999" customHeight="1">
      <c r="B21" s="102"/>
      <c r="C21" s="97"/>
      <c r="D21" s="76"/>
      <c r="E21" s="79"/>
      <c r="F21" s="70" t="str">
        <f t="shared" si="2"/>
        <v/>
      </c>
      <c r="G21" s="80" t="str">
        <f t="shared" si="3"/>
        <v/>
      </c>
      <c r="H21" s="97"/>
      <c r="I21" s="76"/>
      <c r="J21" s="79"/>
      <c r="K21" s="70" t="str">
        <f t="shared" si="4"/>
        <v/>
      </c>
      <c r="L21" s="80" t="str">
        <f t="shared" si="5"/>
        <v/>
      </c>
      <c r="M21" s="94">
        <f t="shared" si="8"/>
        <v>0</v>
      </c>
      <c r="N21" s="95" t="str">
        <f t="shared" si="6"/>
        <v/>
      </c>
      <c r="O21" s="108" t="str">
        <f t="shared" si="0"/>
        <v/>
      </c>
      <c r="P21" s="103"/>
      <c r="Q21" s="69">
        <f t="shared" si="7"/>
        <v>0</v>
      </c>
      <c r="R21" s="98" t="str">
        <f t="shared" si="1"/>
        <v/>
      </c>
    </row>
    <row r="22" spans="2:19" ht="16.149999999999999" customHeight="1">
      <c r="B22" s="102"/>
      <c r="C22" s="97"/>
      <c r="D22" s="76"/>
      <c r="E22" s="79"/>
      <c r="F22" s="70" t="str">
        <f t="shared" si="2"/>
        <v/>
      </c>
      <c r="G22" s="80" t="str">
        <f t="shared" si="3"/>
        <v/>
      </c>
      <c r="H22" s="97"/>
      <c r="I22" s="76"/>
      <c r="J22" s="79"/>
      <c r="K22" s="70" t="str">
        <f t="shared" si="4"/>
        <v/>
      </c>
      <c r="L22" s="80" t="str">
        <f t="shared" si="5"/>
        <v/>
      </c>
      <c r="M22" s="94">
        <f t="shared" si="8"/>
        <v>0</v>
      </c>
      <c r="N22" s="95" t="str">
        <f t="shared" si="6"/>
        <v/>
      </c>
      <c r="O22" s="108" t="str">
        <f t="shared" si="0"/>
        <v/>
      </c>
      <c r="P22" s="103"/>
      <c r="Q22" s="69">
        <f t="shared" si="7"/>
        <v>0</v>
      </c>
      <c r="R22" s="98" t="str">
        <f t="shared" si="1"/>
        <v/>
      </c>
    </row>
    <row r="23" spans="2:19" ht="16.149999999999999" customHeight="1">
      <c r="B23" s="102"/>
      <c r="C23" s="97"/>
      <c r="D23" s="76"/>
      <c r="E23" s="79"/>
      <c r="F23" s="70" t="str">
        <f t="shared" si="2"/>
        <v/>
      </c>
      <c r="G23" s="80" t="str">
        <f t="shared" si="3"/>
        <v/>
      </c>
      <c r="H23" s="97"/>
      <c r="I23" s="76"/>
      <c r="J23" s="79"/>
      <c r="K23" s="70" t="str">
        <f t="shared" si="4"/>
        <v/>
      </c>
      <c r="L23" s="80" t="str">
        <f t="shared" si="5"/>
        <v/>
      </c>
      <c r="M23" s="94">
        <f t="shared" si="8"/>
        <v>0</v>
      </c>
      <c r="N23" s="95" t="str">
        <f t="shared" si="6"/>
        <v/>
      </c>
      <c r="O23" s="108" t="str">
        <f t="shared" si="0"/>
        <v/>
      </c>
      <c r="P23" s="103"/>
      <c r="Q23" s="69">
        <f t="shared" si="7"/>
        <v>0</v>
      </c>
      <c r="R23" s="98" t="str">
        <f t="shared" si="1"/>
        <v/>
      </c>
    </row>
    <row r="24" spans="2:19" ht="16.149999999999999" customHeight="1">
      <c r="B24" s="102"/>
      <c r="C24" s="97"/>
      <c r="D24" s="76"/>
      <c r="E24" s="79"/>
      <c r="F24" s="70" t="str">
        <f t="shared" si="2"/>
        <v/>
      </c>
      <c r="G24" s="80" t="str">
        <f t="shared" si="3"/>
        <v/>
      </c>
      <c r="H24" s="97"/>
      <c r="I24" s="76"/>
      <c r="J24" s="79"/>
      <c r="K24" s="70" t="str">
        <f t="shared" si="4"/>
        <v/>
      </c>
      <c r="L24" s="80" t="str">
        <f t="shared" si="5"/>
        <v/>
      </c>
      <c r="M24" s="94">
        <f t="shared" si="8"/>
        <v>0</v>
      </c>
      <c r="N24" s="95" t="str">
        <f t="shared" si="6"/>
        <v/>
      </c>
      <c r="O24" s="108" t="str">
        <f t="shared" si="0"/>
        <v/>
      </c>
      <c r="P24" s="103"/>
      <c r="Q24" s="69">
        <f t="shared" si="7"/>
        <v>0</v>
      </c>
      <c r="R24" s="98" t="str">
        <f t="shared" si="1"/>
        <v/>
      </c>
    </row>
    <row r="25" spans="2:19" ht="16.149999999999999" customHeight="1">
      <c r="N25" s="77" t="s">
        <v>168</v>
      </c>
      <c r="O25" s="109">
        <f>SUM(O14:O24)</f>
        <v>-390.6</v>
      </c>
      <c r="P25" s="78"/>
      <c r="Q25" s="69"/>
      <c r="R25" s="98">
        <f>SUM(R14:R24)</f>
        <v>-5077.8</v>
      </c>
    </row>
    <row r="26" spans="2:19" ht="14.25" customHeight="1">
      <c r="B26" s="377" t="s">
        <v>278</v>
      </c>
      <c r="C26" s="377"/>
      <c r="D26" s="377"/>
      <c r="E26" s="377"/>
      <c r="F26" s="377"/>
      <c r="G26" s="377"/>
      <c r="H26" s="377"/>
      <c r="I26" s="377"/>
      <c r="J26" s="72"/>
      <c r="K26" s="72"/>
      <c r="L26" s="72"/>
    </row>
    <row r="27" spans="2:19" ht="24.75" customHeight="1">
      <c r="B27" s="69"/>
      <c r="C27" s="180" t="s">
        <v>184</v>
      </c>
      <c r="D27" s="180"/>
      <c r="E27" s="180"/>
      <c r="F27" s="180"/>
      <c r="G27" s="180"/>
      <c r="H27" s="180" t="s">
        <v>183</v>
      </c>
      <c r="I27" s="180"/>
      <c r="J27" s="180"/>
      <c r="K27" s="180"/>
      <c r="L27" s="180"/>
      <c r="M27" s="179" t="s">
        <v>182</v>
      </c>
      <c r="N27" s="180"/>
      <c r="O27" s="375" t="s">
        <v>181</v>
      </c>
      <c r="P27" s="179" t="s">
        <v>162</v>
      </c>
      <c r="Q27" s="179" t="s">
        <v>180</v>
      </c>
      <c r="R27" s="179" t="s">
        <v>179</v>
      </c>
    </row>
    <row r="28" spans="2:19" ht="38.25" customHeight="1">
      <c r="B28" s="179" t="s">
        <v>178</v>
      </c>
      <c r="C28" s="180" t="s">
        <v>176</v>
      </c>
      <c r="D28" s="179" t="s">
        <v>175</v>
      </c>
      <c r="E28" s="179" t="s">
        <v>174</v>
      </c>
      <c r="F28" s="179"/>
      <c r="G28" s="179" t="s">
        <v>177</v>
      </c>
      <c r="H28" s="180" t="s">
        <v>176</v>
      </c>
      <c r="I28" s="179" t="s">
        <v>175</v>
      </c>
      <c r="J28" s="179" t="s">
        <v>174</v>
      </c>
      <c r="K28" s="179"/>
      <c r="L28" s="179" t="s">
        <v>173</v>
      </c>
      <c r="M28" s="180"/>
      <c r="N28" s="180"/>
      <c r="O28" s="375"/>
      <c r="P28" s="180"/>
      <c r="Q28" s="180"/>
      <c r="R28" s="179"/>
      <c r="S28" s="71"/>
    </row>
    <row r="29" spans="2:19" ht="18.75" customHeight="1">
      <c r="B29" s="179"/>
      <c r="C29" s="180"/>
      <c r="D29" s="179"/>
      <c r="E29" s="179"/>
      <c r="F29" s="179"/>
      <c r="G29" s="179"/>
      <c r="H29" s="180"/>
      <c r="I29" s="179"/>
      <c r="J29" s="179"/>
      <c r="K29" s="179"/>
      <c r="L29" s="179"/>
      <c r="M29" s="70" t="s">
        <v>172</v>
      </c>
      <c r="N29" s="70" t="s">
        <v>171</v>
      </c>
      <c r="O29" s="70" t="s">
        <v>170</v>
      </c>
      <c r="P29" s="180"/>
      <c r="Q29" s="180"/>
      <c r="R29" s="179"/>
    </row>
    <row r="30" spans="2:19" ht="16.149999999999999" customHeight="1">
      <c r="B30" s="102" t="s">
        <v>169</v>
      </c>
      <c r="C30" s="96" t="s">
        <v>274</v>
      </c>
      <c r="D30" s="76" t="s">
        <v>136</v>
      </c>
      <c r="E30" s="79">
        <v>1000</v>
      </c>
      <c r="F30" s="70" t="str">
        <f>IFERROR(VLOOKUP(D30,$B$55:$E$65,4,FALSE),"")</f>
        <v>KWh</v>
      </c>
      <c r="G30" s="80">
        <f>IFERROR(VLOOKUP(D30,$B$55:$E$65,2,FALSE),"")</f>
        <v>0.434</v>
      </c>
      <c r="H30" s="96" t="s">
        <v>279</v>
      </c>
      <c r="I30" s="76" t="s">
        <v>136</v>
      </c>
      <c r="J30" s="79">
        <v>700</v>
      </c>
      <c r="K30" s="70" t="str">
        <f>IFERROR(VLOOKUP(I30,$B$55:$E$65,4,FALSE),"")</f>
        <v>KWh</v>
      </c>
      <c r="L30" s="80">
        <f>IFERROR(VLOOKUP(I30,$B$55:$E$65,2,FALSE),"")</f>
        <v>0.434</v>
      </c>
      <c r="M30" s="94">
        <f>IFERROR(ROUNDDOWN(E30*G30,3),"")</f>
        <v>434</v>
      </c>
      <c r="N30" s="95">
        <f>IFERROR(ROUNDDOWN(J30*L30,3),"")</f>
        <v>303.8</v>
      </c>
      <c r="O30" s="69">
        <f t="shared" ref="O30:O40" si="9">IFERROR(M30-N30,"")</f>
        <v>130.19999999999999</v>
      </c>
      <c r="P30" s="103">
        <v>13</v>
      </c>
      <c r="Q30" s="69">
        <f>IF(P30&gt;MAX($P$12:$P$23),MAX($P$12:$P$23),P30)</f>
        <v>13</v>
      </c>
      <c r="R30" s="98">
        <f t="shared" ref="R30:R40" si="10">IFERROR(O30*Q30,"")</f>
        <v>1692.6</v>
      </c>
    </row>
    <row r="31" spans="2:19" ht="16.149999999999999" customHeight="1">
      <c r="B31" s="102" t="s">
        <v>169</v>
      </c>
      <c r="C31" s="96" t="s">
        <v>257</v>
      </c>
      <c r="D31" s="76" t="s">
        <v>136</v>
      </c>
      <c r="E31" s="79">
        <v>400</v>
      </c>
      <c r="F31" s="70" t="str">
        <f t="shared" ref="F31:F40" si="11">IFERROR(VLOOKUP(D31,$B$55:$E$65,4,FALSE),"")</f>
        <v>KWh</v>
      </c>
      <c r="G31" s="80">
        <f t="shared" ref="G31:G40" si="12">IFERROR(VLOOKUP(D31,$B$55:$E$65,2,FALSE),"")</f>
        <v>0.434</v>
      </c>
      <c r="H31" s="96" t="s">
        <v>257</v>
      </c>
      <c r="I31" s="76" t="s">
        <v>136</v>
      </c>
      <c r="J31" s="79">
        <v>250</v>
      </c>
      <c r="K31" s="70" t="str">
        <f t="shared" ref="K31:K40" si="13">IFERROR(VLOOKUP(I31,$B$55:$E$65,4,FALSE),"")</f>
        <v>KWh</v>
      </c>
      <c r="L31" s="80">
        <f t="shared" ref="L31:L40" si="14">IFERROR(VLOOKUP(I31,$B$55:$E$65,2,FALSE),"")</f>
        <v>0.434</v>
      </c>
      <c r="M31" s="94">
        <f t="shared" ref="M31:M40" si="15">IFERROR(ROUNDDOWN(E31*G31,3),"")</f>
        <v>173.6</v>
      </c>
      <c r="N31" s="95">
        <f t="shared" ref="N31:N40" si="16">IFERROR(ROUNDDOWN(J31*L31,3),"")</f>
        <v>108.5</v>
      </c>
      <c r="O31" s="108">
        <f t="shared" si="9"/>
        <v>65.099999999999994</v>
      </c>
      <c r="P31" s="103">
        <v>6</v>
      </c>
      <c r="Q31" s="69">
        <f t="shared" ref="Q31:Q40" si="17">IF(P31&gt;MAX($P$12:$P$23),MAX($P$12:$P$23),P31)</f>
        <v>6</v>
      </c>
      <c r="R31" s="98">
        <f t="shared" si="10"/>
        <v>390.59999999999997</v>
      </c>
    </row>
    <row r="32" spans="2:19" ht="16.149999999999999" customHeight="1">
      <c r="B32" s="102"/>
      <c r="C32" s="97"/>
      <c r="D32" s="76"/>
      <c r="E32" s="79"/>
      <c r="F32" s="70" t="str">
        <f t="shared" si="11"/>
        <v/>
      </c>
      <c r="G32" s="80" t="str">
        <f t="shared" si="12"/>
        <v/>
      </c>
      <c r="H32" s="97"/>
      <c r="I32" s="76"/>
      <c r="J32" s="79"/>
      <c r="K32" s="70" t="str">
        <f t="shared" si="13"/>
        <v/>
      </c>
      <c r="L32" s="80" t="str">
        <f t="shared" si="14"/>
        <v/>
      </c>
      <c r="M32" s="94" t="str">
        <f t="shared" si="15"/>
        <v/>
      </c>
      <c r="N32" s="95" t="str">
        <f t="shared" si="16"/>
        <v/>
      </c>
      <c r="O32" s="108" t="str">
        <f t="shared" si="9"/>
        <v/>
      </c>
      <c r="P32" s="103"/>
      <c r="Q32" s="69">
        <f t="shared" si="17"/>
        <v>0</v>
      </c>
      <c r="R32" s="98" t="str">
        <f t="shared" si="10"/>
        <v/>
      </c>
    </row>
    <row r="33" spans="2:18" ht="16.149999999999999" customHeight="1">
      <c r="B33" s="102"/>
      <c r="C33" s="97"/>
      <c r="D33" s="76"/>
      <c r="E33" s="79"/>
      <c r="F33" s="70" t="str">
        <f t="shared" si="11"/>
        <v/>
      </c>
      <c r="G33" s="80" t="str">
        <f t="shared" si="12"/>
        <v/>
      </c>
      <c r="H33" s="97"/>
      <c r="I33" s="76"/>
      <c r="J33" s="79"/>
      <c r="K33" s="70" t="str">
        <f t="shared" si="13"/>
        <v/>
      </c>
      <c r="L33" s="80" t="str">
        <f t="shared" si="14"/>
        <v/>
      </c>
      <c r="M33" s="94" t="str">
        <f t="shared" si="15"/>
        <v/>
      </c>
      <c r="N33" s="95" t="str">
        <f t="shared" si="16"/>
        <v/>
      </c>
      <c r="O33" s="108" t="str">
        <f t="shared" si="9"/>
        <v/>
      </c>
      <c r="P33" s="103"/>
      <c r="Q33" s="69">
        <f t="shared" si="17"/>
        <v>0</v>
      </c>
      <c r="R33" s="98" t="str">
        <f t="shared" si="10"/>
        <v/>
      </c>
    </row>
    <row r="34" spans="2:18" ht="16.149999999999999" customHeight="1">
      <c r="B34" s="102"/>
      <c r="C34" s="97"/>
      <c r="D34" s="76"/>
      <c r="E34" s="79"/>
      <c r="F34" s="70" t="str">
        <f t="shared" si="11"/>
        <v/>
      </c>
      <c r="G34" s="80" t="str">
        <f t="shared" si="12"/>
        <v/>
      </c>
      <c r="H34" s="97"/>
      <c r="I34" s="76"/>
      <c r="J34" s="79"/>
      <c r="K34" s="70" t="str">
        <f t="shared" si="13"/>
        <v/>
      </c>
      <c r="L34" s="80" t="str">
        <f t="shared" si="14"/>
        <v/>
      </c>
      <c r="M34" s="94" t="str">
        <f t="shared" si="15"/>
        <v/>
      </c>
      <c r="N34" s="95" t="str">
        <f t="shared" si="16"/>
        <v/>
      </c>
      <c r="O34" s="108" t="str">
        <f t="shared" si="9"/>
        <v/>
      </c>
      <c r="P34" s="103"/>
      <c r="Q34" s="69">
        <f t="shared" si="17"/>
        <v>0</v>
      </c>
      <c r="R34" s="98" t="str">
        <f t="shared" si="10"/>
        <v/>
      </c>
    </row>
    <row r="35" spans="2:18" ht="16.149999999999999" customHeight="1">
      <c r="B35" s="102"/>
      <c r="C35" s="97"/>
      <c r="D35" s="76"/>
      <c r="E35" s="79"/>
      <c r="F35" s="70" t="str">
        <f t="shared" si="11"/>
        <v/>
      </c>
      <c r="G35" s="80" t="str">
        <f t="shared" si="12"/>
        <v/>
      </c>
      <c r="H35" s="97"/>
      <c r="I35" s="76"/>
      <c r="J35" s="79"/>
      <c r="K35" s="70" t="str">
        <f t="shared" si="13"/>
        <v/>
      </c>
      <c r="L35" s="80" t="str">
        <f t="shared" si="14"/>
        <v/>
      </c>
      <c r="M35" s="94" t="str">
        <f t="shared" si="15"/>
        <v/>
      </c>
      <c r="N35" s="95" t="str">
        <f t="shared" si="16"/>
        <v/>
      </c>
      <c r="O35" s="108" t="str">
        <f t="shared" si="9"/>
        <v/>
      </c>
      <c r="P35" s="103"/>
      <c r="Q35" s="69">
        <f t="shared" si="17"/>
        <v>0</v>
      </c>
      <c r="R35" s="98" t="str">
        <f t="shared" si="10"/>
        <v/>
      </c>
    </row>
    <row r="36" spans="2:18" ht="16.149999999999999" customHeight="1">
      <c r="B36" s="102"/>
      <c r="C36" s="97"/>
      <c r="D36" s="76"/>
      <c r="E36" s="79"/>
      <c r="F36" s="70" t="str">
        <f t="shared" si="11"/>
        <v/>
      </c>
      <c r="G36" s="80" t="str">
        <f t="shared" si="12"/>
        <v/>
      </c>
      <c r="H36" s="97"/>
      <c r="I36" s="76"/>
      <c r="J36" s="79"/>
      <c r="K36" s="70" t="str">
        <f t="shared" si="13"/>
        <v/>
      </c>
      <c r="L36" s="80" t="str">
        <f t="shared" si="14"/>
        <v/>
      </c>
      <c r="M36" s="94" t="str">
        <f t="shared" si="15"/>
        <v/>
      </c>
      <c r="N36" s="95" t="str">
        <f t="shared" si="16"/>
        <v/>
      </c>
      <c r="O36" s="108" t="str">
        <f t="shared" si="9"/>
        <v/>
      </c>
      <c r="P36" s="103"/>
      <c r="Q36" s="69">
        <f t="shared" si="17"/>
        <v>0</v>
      </c>
      <c r="R36" s="98" t="str">
        <f t="shared" si="10"/>
        <v/>
      </c>
    </row>
    <row r="37" spans="2:18" ht="16.149999999999999" customHeight="1">
      <c r="B37" s="102"/>
      <c r="C37" s="97"/>
      <c r="D37" s="76"/>
      <c r="E37" s="79"/>
      <c r="F37" s="70" t="str">
        <f t="shared" si="11"/>
        <v/>
      </c>
      <c r="G37" s="80" t="str">
        <f t="shared" si="12"/>
        <v/>
      </c>
      <c r="H37" s="97"/>
      <c r="I37" s="76"/>
      <c r="J37" s="79"/>
      <c r="K37" s="70" t="str">
        <f t="shared" si="13"/>
        <v/>
      </c>
      <c r="L37" s="80" t="str">
        <f t="shared" si="14"/>
        <v/>
      </c>
      <c r="M37" s="94" t="str">
        <f t="shared" si="15"/>
        <v/>
      </c>
      <c r="N37" s="95" t="str">
        <f t="shared" si="16"/>
        <v/>
      </c>
      <c r="O37" s="108" t="str">
        <f t="shared" si="9"/>
        <v/>
      </c>
      <c r="P37" s="103"/>
      <c r="Q37" s="69">
        <f t="shared" si="17"/>
        <v>0</v>
      </c>
      <c r="R37" s="98" t="str">
        <f t="shared" si="10"/>
        <v/>
      </c>
    </row>
    <row r="38" spans="2:18" ht="16.149999999999999" customHeight="1">
      <c r="B38" s="102"/>
      <c r="C38" s="97"/>
      <c r="D38" s="76"/>
      <c r="E38" s="79"/>
      <c r="F38" s="70" t="str">
        <f t="shared" si="11"/>
        <v/>
      </c>
      <c r="G38" s="80" t="str">
        <f t="shared" si="12"/>
        <v/>
      </c>
      <c r="H38" s="97"/>
      <c r="I38" s="76"/>
      <c r="J38" s="79"/>
      <c r="K38" s="70" t="str">
        <f t="shared" si="13"/>
        <v/>
      </c>
      <c r="L38" s="80" t="str">
        <f t="shared" si="14"/>
        <v/>
      </c>
      <c r="M38" s="94" t="str">
        <f t="shared" si="15"/>
        <v/>
      </c>
      <c r="N38" s="95" t="str">
        <f t="shared" si="16"/>
        <v/>
      </c>
      <c r="O38" s="108" t="str">
        <f t="shared" si="9"/>
        <v/>
      </c>
      <c r="P38" s="103"/>
      <c r="Q38" s="69">
        <f t="shared" si="17"/>
        <v>0</v>
      </c>
      <c r="R38" s="98" t="str">
        <f t="shared" si="10"/>
        <v/>
      </c>
    </row>
    <row r="39" spans="2:18" ht="16.149999999999999" customHeight="1">
      <c r="B39" s="102"/>
      <c r="C39" s="97"/>
      <c r="D39" s="76"/>
      <c r="E39" s="79"/>
      <c r="F39" s="70" t="str">
        <f t="shared" si="11"/>
        <v/>
      </c>
      <c r="G39" s="80" t="str">
        <f t="shared" si="12"/>
        <v/>
      </c>
      <c r="H39" s="97"/>
      <c r="I39" s="76"/>
      <c r="J39" s="79"/>
      <c r="K39" s="70" t="str">
        <f t="shared" si="13"/>
        <v/>
      </c>
      <c r="L39" s="80" t="str">
        <f t="shared" si="14"/>
        <v/>
      </c>
      <c r="M39" s="94" t="str">
        <f t="shared" si="15"/>
        <v/>
      </c>
      <c r="N39" s="95" t="str">
        <f t="shared" si="16"/>
        <v/>
      </c>
      <c r="O39" s="108" t="str">
        <f t="shared" si="9"/>
        <v/>
      </c>
      <c r="P39" s="103"/>
      <c r="Q39" s="69">
        <f t="shared" si="17"/>
        <v>0</v>
      </c>
      <c r="R39" s="98" t="str">
        <f t="shared" si="10"/>
        <v/>
      </c>
    </row>
    <row r="40" spans="2:18" ht="16.149999999999999" customHeight="1">
      <c r="B40" s="102"/>
      <c r="C40" s="97"/>
      <c r="D40" s="76"/>
      <c r="E40" s="79"/>
      <c r="F40" s="70" t="str">
        <f t="shared" si="11"/>
        <v/>
      </c>
      <c r="G40" s="80" t="str">
        <f t="shared" si="12"/>
        <v/>
      </c>
      <c r="H40" s="97"/>
      <c r="I40" s="76"/>
      <c r="J40" s="79"/>
      <c r="K40" s="70" t="str">
        <f t="shared" si="13"/>
        <v/>
      </c>
      <c r="L40" s="80" t="str">
        <f t="shared" si="14"/>
        <v/>
      </c>
      <c r="M40" s="94" t="str">
        <f t="shared" si="15"/>
        <v/>
      </c>
      <c r="N40" s="95" t="str">
        <f t="shared" si="16"/>
        <v/>
      </c>
      <c r="O40" s="108" t="str">
        <f t="shared" si="9"/>
        <v/>
      </c>
      <c r="P40" s="103"/>
      <c r="Q40" s="69">
        <f t="shared" si="17"/>
        <v>0</v>
      </c>
      <c r="R40" s="98" t="str">
        <f t="shared" si="10"/>
        <v/>
      </c>
    </row>
    <row r="41" spans="2:18" ht="12.6" customHeight="1">
      <c r="N41" s="77" t="s">
        <v>168</v>
      </c>
      <c r="O41" s="109">
        <f>SUM(O30:O40)</f>
        <v>195.29999999999998</v>
      </c>
      <c r="P41" s="78"/>
      <c r="Q41" s="69"/>
      <c r="R41" s="98">
        <f>SUM(R30:R40)</f>
        <v>2083.1999999999998</v>
      </c>
    </row>
    <row r="42" spans="2:18" s="64" customFormat="1" ht="12.6" customHeight="1">
      <c r="B42" s="377" t="s">
        <v>167</v>
      </c>
      <c r="C42" s="377"/>
      <c r="D42" s="377"/>
      <c r="E42" s="377"/>
      <c r="F42" s="377"/>
      <c r="G42" s="377"/>
      <c r="H42" s="377"/>
      <c r="O42" s="66"/>
      <c r="P42" s="65"/>
    </row>
    <row r="43" spans="2:18" s="64" customFormat="1" ht="24" customHeight="1">
      <c r="B43" s="389"/>
      <c r="C43" s="390"/>
      <c r="D43" s="67" t="s">
        <v>166</v>
      </c>
      <c r="E43" s="67" t="s">
        <v>165</v>
      </c>
      <c r="F43" s="179" t="s">
        <v>164</v>
      </c>
      <c r="G43" s="179"/>
      <c r="H43" s="67" t="s">
        <v>163</v>
      </c>
      <c r="I43" s="67" t="s">
        <v>162</v>
      </c>
      <c r="J43" s="67" t="s">
        <v>161</v>
      </c>
      <c r="K43" s="179" t="s">
        <v>160</v>
      </c>
      <c r="L43" s="179"/>
      <c r="O43" s="66"/>
      <c r="P43" s="65"/>
    </row>
    <row r="44" spans="2:18" s="64" customFormat="1" ht="16.149999999999999" customHeight="1">
      <c r="B44" s="385" t="s">
        <v>230</v>
      </c>
      <c r="C44" s="385"/>
      <c r="D44" s="112">
        <v>1</v>
      </c>
      <c r="E44" s="105">
        <v>400</v>
      </c>
      <c r="F44" s="386">
        <v>0.434</v>
      </c>
      <c r="G44" s="387"/>
      <c r="H44" s="68">
        <f>ROUNDDOWN(E44*F44,3)</f>
        <v>173.6</v>
      </c>
      <c r="I44" s="104">
        <v>17</v>
      </c>
      <c r="J44" s="68">
        <f>IF(I44&gt;MAX($P$12:$P$23),MAX($P$12:$P$23),I44)</f>
        <v>13</v>
      </c>
      <c r="K44" s="388">
        <f>H44*J44</f>
        <v>2256.7999999999997</v>
      </c>
      <c r="L44" s="388"/>
      <c r="O44" s="66"/>
      <c r="P44" s="65"/>
    </row>
    <row r="45" spans="2:18" s="64" customFormat="1" ht="16.149999999999999" customHeight="1">
      <c r="B45" s="385"/>
      <c r="C45" s="385"/>
      <c r="D45" s="112"/>
      <c r="E45" s="105"/>
      <c r="F45" s="386"/>
      <c r="G45" s="387"/>
      <c r="H45" s="68">
        <f t="shared" ref="H45:H46" si="18">ROUNDDOWN(E45*F45,3)</f>
        <v>0</v>
      </c>
      <c r="I45" s="104"/>
      <c r="J45" s="68">
        <f t="shared" ref="J45:J46" si="19">IF(I45&gt;MAX($P$12:$P$23),MAX($P$12:$P$23),I45)</f>
        <v>0</v>
      </c>
      <c r="K45" s="388">
        <f>H45*J45</f>
        <v>0</v>
      </c>
      <c r="L45" s="388"/>
      <c r="O45" s="66"/>
      <c r="P45" s="65"/>
    </row>
    <row r="46" spans="2:18" s="64" customFormat="1" ht="16.149999999999999" customHeight="1">
      <c r="B46" s="385"/>
      <c r="C46" s="385"/>
      <c r="D46" s="112"/>
      <c r="E46" s="105"/>
      <c r="F46" s="386"/>
      <c r="G46" s="387"/>
      <c r="H46" s="68">
        <f t="shared" si="18"/>
        <v>0</v>
      </c>
      <c r="I46" s="104"/>
      <c r="J46" s="68">
        <f t="shared" si="19"/>
        <v>0</v>
      </c>
      <c r="K46" s="388">
        <f>H46*J46</f>
        <v>0</v>
      </c>
      <c r="L46" s="388"/>
      <c r="O46" s="66"/>
      <c r="P46" s="65"/>
    </row>
    <row r="47" spans="2:18" s="64" customFormat="1" ht="16.149999999999999" customHeight="1">
      <c r="B47" s="87"/>
      <c r="C47" s="87"/>
      <c r="F47" s="179" t="s">
        <v>168</v>
      </c>
      <c r="G47" s="179"/>
      <c r="H47" s="68">
        <f>SUM(H44:H46)</f>
        <v>173.6</v>
      </c>
      <c r="I47" s="389"/>
      <c r="J47" s="390"/>
      <c r="K47" s="179">
        <f>SUM(K44:L46)</f>
        <v>2256.7999999999997</v>
      </c>
      <c r="L47" s="179"/>
      <c r="O47" s="66"/>
      <c r="P47" s="65"/>
    </row>
    <row r="49" spans="2:18" ht="37.15" customHeight="1">
      <c r="B49" s="384" t="s">
        <v>159</v>
      </c>
      <c r="C49" s="384"/>
      <c r="D49" s="384"/>
      <c r="E49" s="384"/>
      <c r="F49" s="384"/>
      <c r="G49" s="384"/>
      <c r="H49" s="384"/>
      <c r="I49" s="384"/>
      <c r="J49" s="384"/>
      <c r="K49" s="384"/>
      <c r="L49" s="384"/>
      <c r="M49" s="384"/>
      <c r="N49" s="384"/>
      <c r="O49" s="384"/>
      <c r="P49" s="384"/>
      <c r="Q49" s="384"/>
      <c r="R49" s="384"/>
    </row>
    <row r="54" spans="2:18">
      <c r="B54" s="59" t="s">
        <v>158</v>
      </c>
      <c r="C54" s="59" t="s">
        <v>157</v>
      </c>
      <c r="D54" s="59" t="s">
        <v>156</v>
      </c>
      <c r="E54" s="59" t="s">
        <v>155</v>
      </c>
      <c r="F54" s="59"/>
    </row>
    <row r="55" spans="2:18">
      <c r="B55" s="59" t="s">
        <v>154</v>
      </c>
      <c r="C55" s="63">
        <v>2.75</v>
      </c>
      <c r="D55" s="60" t="s">
        <v>135</v>
      </c>
      <c r="E55" s="60" t="s">
        <v>134</v>
      </c>
      <c r="F55" s="59" t="s">
        <v>154</v>
      </c>
    </row>
    <row r="56" spans="2:18">
      <c r="B56" s="59" t="s">
        <v>153</v>
      </c>
      <c r="C56" s="63">
        <v>3.1</v>
      </c>
      <c r="D56" s="60" t="s">
        <v>135</v>
      </c>
      <c r="E56" s="60" t="s">
        <v>134</v>
      </c>
      <c r="F56" s="59" t="s">
        <v>153</v>
      </c>
    </row>
    <row r="57" spans="2:18">
      <c r="B57" s="59" t="s">
        <v>136</v>
      </c>
      <c r="C57" s="62">
        <v>0.434</v>
      </c>
      <c r="D57" s="60" t="s">
        <v>138</v>
      </c>
      <c r="E57" s="60" t="s">
        <v>137</v>
      </c>
      <c r="F57" s="59" t="s">
        <v>136</v>
      </c>
    </row>
    <row r="58" spans="2:18">
      <c r="B58" s="59" t="s">
        <v>152</v>
      </c>
      <c r="C58" s="61">
        <v>2.79</v>
      </c>
      <c r="D58" s="60" t="s">
        <v>141</v>
      </c>
      <c r="E58" s="60" t="s">
        <v>140</v>
      </c>
      <c r="F58" s="59" t="s">
        <v>152</v>
      </c>
    </row>
    <row r="59" spans="2:18">
      <c r="B59" s="59" t="s">
        <v>151</v>
      </c>
      <c r="C59" s="61">
        <v>2.99</v>
      </c>
      <c r="D59" s="60" t="s">
        <v>141</v>
      </c>
      <c r="E59" s="60" t="s">
        <v>140</v>
      </c>
      <c r="F59" s="59" t="s">
        <v>151</v>
      </c>
    </row>
    <row r="60" spans="2:18" ht="14.25">
      <c r="B60" s="59" t="s">
        <v>148</v>
      </c>
      <c r="C60" s="61">
        <v>6.53</v>
      </c>
      <c r="D60" s="60" t="s">
        <v>150</v>
      </c>
      <c r="E60" s="60" t="s">
        <v>149</v>
      </c>
      <c r="F60" s="59" t="s">
        <v>148</v>
      </c>
    </row>
    <row r="61" spans="2:18">
      <c r="B61" s="59" t="s">
        <v>145</v>
      </c>
      <c r="C61" s="61">
        <v>2.23</v>
      </c>
      <c r="D61" s="60" t="s">
        <v>147</v>
      </c>
      <c r="E61" s="60" t="s">
        <v>146</v>
      </c>
      <c r="F61" s="59" t="s">
        <v>145</v>
      </c>
    </row>
    <row r="62" spans="2:18">
      <c r="B62" s="59" t="s">
        <v>144</v>
      </c>
      <c r="C62" s="61">
        <v>2.29</v>
      </c>
      <c r="D62" s="60" t="s">
        <v>135</v>
      </c>
      <c r="E62" s="60" t="s">
        <v>134</v>
      </c>
      <c r="F62" s="59" t="s">
        <v>144</v>
      </c>
    </row>
    <row r="63" spans="2:18">
      <c r="B63" s="59" t="s">
        <v>142</v>
      </c>
      <c r="C63" s="61">
        <v>2.62</v>
      </c>
      <c r="D63" s="60" t="s">
        <v>135</v>
      </c>
      <c r="E63" s="60" t="s">
        <v>143</v>
      </c>
      <c r="F63" s="59" t="s">
        <v>142</v>
      </c>
    </row>
    <row r="64" spans="2:18">
      <c r="B64" s="59" t="s">
        <v>139</v>
      </c>
      <c r="C64" s="61">
        <v>2.33</v>
      </c>
      <c r="D64" s="60" t="s">
        <v>141</v>
      </c>
      <c r="E64" s="60" t="s">
        <v>140</v>
      </c>
      <c r="F64" s="59" t="s">
        <v>139</v>
      </c>
    </row>
    <row r="65" spans="2:6">
      <c r="B65" s="59" t="s">
        <v>133</v>
      </c>
      <c r="C65" s="61">
        <v>2.5</v>
      </c>
      <c r="D65" s="60" t="s">
        <v>135</v>
      </c>
      <c r="E65" s="60" t="s">
        <v>134</v>
      </c>
      <c r="F65" s="59" t="s">
        <v>133</v>
      </c>
    </row>
  </sheetData>
  <sheetProtection algorithmName="SHA-512" hashValue="oOP5QBGe3oOUm+GsTsL2yRMBFjjsxG04KIWahL2/3KbYvx0JJytv4dTNCz+0WwutjExurYE53S/u7GDHQs/yLg==" saltValue="XY/OWyNVuqNA7UFoimfwYw==" spinCount="100000" sheet="1" objects="1" scenarios="1"/>
  <mergeCells count="63">
    <mergeCell ref="I47:J47"/>
    <mergeCell ref="B45:C45"/>
    <mergeCell ref="F45:G45"/>
    <mergeCell ref="K45:L45"/>
    <mergeCell ref="B46:C46"/>
    <mergeCell ref="F46:G46"/>
    <mergeCell ref="K46:L46"/>
    <mergeCell ref="R27:R29"/>
    <mergeCell ref="B49:R49"/>
    <mergeCell ref="B44:C44"/>
    <mergeCell ref="F43:G43"/>
    <mergeCell ref="F44:G44"/>
    <mergeCell ref="K43:L43"/>
    <mergeCell ref="K44:L44"/>
    <mergeCell ref="B43:C43"/>
    <mergeCell ref="B42:H42"/>
    <mergeCell ref="B28:B29"/>
    <mergeCell ref="P27:P29"/>
    <mergeCell ref="Q27:Q29"/>
    <mergeCell ref="M27:N28"/>
    <mergeCell ref="E28:F29"/>
    <mergeCell ref="F47:G47"/>
    <mergeCell ref="K47:L47"/>
    <mergeCell ref="F1:G1"/>
    <mergeCell ref="N1:Q1"/>
    <mergeCell ref="L1:M1"/>
    <mergeCell ref="H27:L27"/>
    <mergeCell ref="C27:G27"/>
    <mergeCell ref="C7:E7"/>
    <mergeCell ref="F7:G7"/>
    <mergeCell ref="C8:E8"/>
    <mergeCell ref="C3:E3"/>
    <mergeCell ref="C4:E4"/>
    <mergeCell ref="F4:G4"/>
    <mergeCell ref="F5:G5"/>
    <mergeCell ref="F6:G6"/>
    <mergeCell ref="F3:G3"/>
    <mergeCell ref="P11:P13"/>
    <mergeCell ref="Q11:Q13"/>
    <mergeCell ref="I28:I29"/>
    <mergeCell ref="H28:H29"/>
    <mergeCell ref="O27:O28"/>
    <mergeCell ref="F8:G8"/>
    <mergeCell ref="J28:K29"/>
    <mergeCell ref="G28:G29"/>
    <mergeCell ref="L28:L29"/>
    <mergeCell ref="B26:I26"/>
    <mergeCell ref="C28:C29"/>
    <mergeCell ref="D28:D29"/>
    <mergeCell ref="R11:R13"/>
    <mergeCell ref="B12:B13"/>
    <mergeCell ref="C12:C13"/>
    <mergeCell ref="D12:D13"/>
    <mergeCell ref="E12:F13"/>
    <mergeCell ref="G12:G13"/>
    <mergeCell ref="H12:H13"/>
    <mergeCell ref="I12:I13"/>
    <mergeCell ref="J12:K13"/>
    <mergeCell ref="L12:L13"/>
    <mergeCell ref="C11:G11"/>
    <mergeCell ref="H11:L11"/>
    <mergeCell ref="M11:N12"/>
    <mergeCell ref="O11:O12"/>
  </mergeCells>
  <phoneticPr fontId="2"/>
  <dataValidations count="3">
    <dataValidation type="list" allowBlank="1" showInputMessage="1" sqref="B30:B40 B14:B24" xr:uid="{6CAC2F3B-7979-46CC-A30E-C6B315011CEA}">
      <formula1>"空調設備,換気設備,給湯設備,照明設備"</formula1>
    </dataValidation>
    <dataValidation type="list" allowBlank="1" showInputMessage="1" showErrorMessage="1" sqref="K1:K10 J1:J8 H9:H10 I10:J10" xr:uid="{0EF4CD49-10B8-49E8-A527-7F0EF00526FD}">
      <formula1>"選択,空調設備,換気設備"</formula1>
    </dataValidation>
    <dataValidation type="list" allowBlank="1" showInputMessage="1" showErrorMessage="1" sqref="I30:I40 D30:D40 I14:I24 D14:D24" xr:uid="{7664BDAD-0D1A-4C04-AE6A-29DA14AFF5D0}">
      <formula1>$B$55:$B$65</formula1>
    </dataValidation>
  </dataValidations>
  <pageMargins left="1.1000000000000001" right="0.7" top="0.75" bottom="0.75" header="0.3" footer="0.3"/>
  <pageSetup paperSize="9" scale="55" orientation="landscape" r:id="rId1"/>
  <rowBreaks count="3" manualBreakCount="3">
    <brk id="26" min="1" max="17" man="1"/>
    <brk id="28" max="16383" man="1"/>
    <brk id="39" min="1" max="17" man="1"/>
  </rowBreaks>
  <colBreaks count="2" manualBreakCount="2">
    <brk id="2" max="37" man="1"/>
    <brk id="18" max="104857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1CB8B-83D4-49F9-841A-EFB09FB4063A}">
  <sheetPr>
    <pageSetUpPr fitToPage="1"/>
  </sheetPr>
  <dimension ref="A1:S29"/>
  <sheetViews>
    <sheetView zoomScaleNormal="100" workbookViewId="0">
      <selection activeCell="H19" sqref="H19"/>
    </sheetView>
  </sheetViews>
  <sheetFormatPr defaultRowHeight="18.75"/>
  <cols>
    <col min="1" max="1" width="6.5" customWidth="1"/>
    <col min="2" max="2" width="18.125" customWidth="1"/>
    <col min="4" max="4" width="14" customWidth="1"/>
    <col min="6" max="8" width="9.5" bestFit="1" customWidth="1"/>
    <col min="9" max="10" width="10.5" bestFit="1" customWidth="1"/>
    <col min="11" max="17" width="9.5" bestFit="1" customWidth="1"/>
    <col min="19" max="19" width="19.375" customWidth="1"/>
  </cols>
  <sheetData>
    <row r="1" spans="1:19">
      <c r="A1" t="s">
        <v>244</v>
      </c>
    </row>
    <row r="2" spans="1:19">
      <c r="S2" s="117" t="s">
        <v>263</v>
      </c>
    </row>
    <row r="3" spans="1:19">
      <c r="B3" s="88" t="s">
        <v>158</v>
      </c>
      <c r="C3" s="30" t="s">
        <v>246</v>
      </c>
      <c r="D3" s="90" t="s">
        <v>247</v>
      </c>
      <c r="E3" s="30" t="s">
        <v>245</v>
      </c>
      <c r="F3" s="89" t="s">
        <v>231</v>
      </c>
      <c r="G3" s="88" t="s">
        <v>232</v>
      </c>
      <c r="H3" s="88" t="s">
        <v>233</v>
      </c>
      <c r="I3" s="88" t="s">
        <v>234</v>
      </c>
      <c r="J3" s="88" t="s">
        <v>235</v>
      </c>
      <c r="K3" s="88" t="s">
        <v>236</v>
      </c>
      <c r="L3" s="88" t="s">
        <v>237</v>
      </c>
      <c r="M3" s="88" t="s">
        <v>238</v>
      </c>
      <c r="N3" s="88" t="s">
        <v>239</v>
      </c>
      <c r="O3" s="89" t="s">
        <v>240</v>
      </c>
      <c r="P3" s="88" t="s">
        <v>241</v>
      </c>
      <c r="Q3" s="88" t="s">
        <v>242</v>
      </c>
      <c r="R3" s="88" t="s">
        <v>243</v>
      </c>
      <c r="S3" s="88" t="s">
        <v>248</v>
      </c>
    </row>
    <row r="4" spans="1:19">
      <c r="B4" s="106" t="s">
        <v>136</v>
      </c>
      <c r="C4" s="70" t="str">
        <f>IFERROR(VLOOKUP(B4,$B$19:$E$29,4),"")</f>
        <v>KWh</v>
      </c>
      <c r="D4" s="80">
        <v>0.434</v>
      </c>
      <c r="E4" s="100">
        <v>2024</v>
      </c>
      <c r="F4" s="113"/>
      <c r="G4" s="113"/>
      <c r="H4" s="113"/>
      <c r="I4" s="113"/>
      <c r="J4" s="113"/>
      <c r="K4" s="113"/>
      <c r="L4" s="113"/>
      <c r="M4" s="113"/>
      <c r="N4" s="113"/>
      <c r="O4" s="113"/>
      <c r="P4" s="113"/>
      <c r="Q4" s="113"/>
      <c r="R4" s="91">
        <f>SUM(F4:Q4)</f>
        <v>0</v>
      </c>
      <c r="S4" s="110">
        <f>ROUNDDOWN(R4*D4,)</f>
        <v>0</v>
      </c>
    </row>
    <row r="5" spans="1:19">
      <c r="B5" s="106" t="s">
        <v>136</v>
      </c>
      <c r="C5" s="70" t="str">
        <f>IFERROR(VLOOKUP(B5,$B$19:$E$29,4),"")</f>
        <v>KWh</v>
      </c>
      <c r="D5" s="80">
        <v>0.434</v>
      </c>
      <c r="E5" s="100">
        <v>2024</v>
      </c>
      <c r="F5" s="113"/>
      <c r="G5" s="113"/>
      <c r="H5" s="113"/>
      <c r="I5" s="113"/>
      <c r="J5" s="113"/>
      <c r="K5" s="113"/>
      <c r="L5" s="113"/>
      <c r="M5" s="113"/>
      <c r="N5" s="113"/>
      <c r="O5" s="113"/>
      <c r="P5" s="113"/>
      <c r="Q5" s="113"/>
      <c r="R5" s="91">
        <f>SUM(F5:Q5)</f>
        <v>0</v>
      </c>
      <c r="S5" s="110">
        <f>ROUNDDOWN(R5*D5,)</f>
        <v>0</v>
      </c>
    </row>
    <row r="6" spans="1:19">
      <c r="B6" s="107" t="s">
        <v>154</v>
      </c>
      <c r="C6" s="70" t="str">
        <f>IFERROR(VLOOKUP(B6,$B$19:$E$29,4),"")</f>
        <v>L</v>
      </c>
      <c r="D6" s="80">
        <f t="shared" ref="D6:D10" si="0">IFERROR(VLOOKUP(B6,$B$19:$E$29,2),"")</f>
        <v>2.75</v>
      </c>
      <c r="E6" s="100">
        <v>2024</v>
      </c>
      <c r="F6" s="114"/>
      <c r="G6" s="114"/>
      <c r="H6" s="114"/>
      <c r="I6" s="114"/>
      <c r="J6" s="114"/>
      <c r="K6" s="114"/>
      <c r="L6" s="114"/>
      <c r="M6" s="114"/>
      <c r="N6" s="114"/>
      <c r="O6" s="114"/>
      <c r="P6" s="114"/>
      <c r="Q6" s="114"/>
      <c r="R6" s="91">
        <f t="shared" ref="R6:R11" si="1">SUM(F6:Q6)</f>
        <v>0</v>
      </c>
      <c r="S6" s="110">
        <f t="shared" ref="S6:S11" si="2">ROUNDDOWN(R6*D6,)</f>
        <v>0</v>
      </c>
    </row>
    <row r="7" spans="1:19">
      <c r="B7" s="107" t="s">
        <v>145</v>
      </c>
      <c r="C7" s="70" t="str">
        <f>IFERROR(VLOOKUP(B7,$B$19:$E$29,4),"")</f>
        <v>Nm3</v>
      </c>
      <c r="D7" s="80">
        <f t="shared" si="0"/>
        <v>2.23</v>
      </c>
      <c r="E7" s="100">
        <v>2024</v>
      </c>
      <c r="F7" s="115"/>
      <c r="G7" s="115"/>
      <c r="H7" s="115"/>
      <c r="I7" s="115"/>
      <c r="J7" s="115"/>
      <c r="K7" s="115"/>
      <c r="L7" s="115"/>
      <c r="M7" s="115"/>
      <c r="N7" s="115"/>
      <c r="O7" s="115"/>
      <c r="P7" s="115"/>
      <c r="Q7" s="115"/>
      <c r="R7" s="116">
        <f t="shared" si="1"/>
        <v>0</v>
      </c>
      <c r="S7" s="110">
        <f t="shared" si="2"/>
        <v>0</v>
      </c>
    </row>
    <row r="8" spans="1:19">
      <c r="B8" s="107" t="s">
        <v>148</v>
      </c>
      <c r="C8" s="70" t="str">
        <f t="shared" ref="C8:C11" si="3">IFERROR(VLOOKUP(B8,$B$19:$E$29,4),"")</f>
        <v>m3</v>
      </c>
      <c r="D8" s="80">
        <f t="shared" si="0"/>
        <v>6.53</v>
      </c>
      <c r="E8" s="100">
        <v>2024</v>
      </c>
      <c r="F8" s="115"/>
      <c r="G8" s="115"/>
      <c r="H8" s="115"/>
      <c r="I8" s="115"/>
      <c r="J8" s="115"/>
      <c r="K8" s="115"/>
      <c r="L8" s="115"/>
      <c r="M8" s="115"/>
      <c r="N8" s="115"/>
      <c r="O8" s="115"/>
      <c r="P8" s="115"/>
      <c r="Q8" s="115"/>
      <c r="R8" s="116">
        <f t="shared" si="1"/>
        <v>0</v>
      </c>
      <c r="S8" s="110">
        <f t="shared" si="2"/>
        <v>0</v>
      </c>
    </row>
    <row r="9" spans="1:19">
      <c r="B9" s="107" t="s">
        <v>151</v>
      </c>
      <c r="C9" s="70" t="str">
        <f t="shared" si="3"/>
        <v>kg</v>
      </c>
      <c r="D9" s="80">
        <f t="shared" si="0"/>
        <v>2.99</v>
      </c>
      <c r="E9" s="100">
        <v>2024</v>
      </c>
      <c r="F9" s="115"/>
      <c r="G9" s="115"/>
      <c r="H9" s="115"/>
      <c r="I9" s="115"/>
      <c r="J9" s="115"/>
      <c r="K9" s="115"/>
      <c r="L9" s="115"/>
      <c r="M9" s="115"/>
      <c r="N9" s="115"/>
      <c r="O9" s="115"/>
      <c r="P9" s="115"/>
      <c r="Q9" s="115"/>
      <c r="R9" s="116">
        <f t="shared" si="1"/>
        <v>0</v>
      </c>
      <c r="S9" s="110">
        <f t="shared" si="2"/>
        <v>0</v>
      </c>
    </row>
    <row r="10" spans="1:19">
      <c r="B10" s="107" t="s">
        <v>133</v>
      </c>
      <c r="C10" s="70" t="str">
        <f t="shared" si="3"/>
        <v>L</v>
      </c>
      <c r="D10" s="80">
        <f t="shared" si="0"/>
        <v>2.5</v>
      </c>
      <c r="E10" s="100">
        <v>2024</v>
      </c>
      <c r="F10" s="114"/>
      <c r="G10" s="114"/>
      <c r="H10" s="114"/>
      <c r="I10" s="114"/>
      <c r="J10" s="114"/>
      <c r="K10" s="114"/>
      <c r="L10" s="114"/>
      <c r="M10" s="114"/>
      <c r="N10" s="114"/>
      <c r="O10" s="114"/>
      <c r="P10" s="114"/>
      <c r="Q10" s="114"/>
      <c r="R10" s="91">
        <f t="shared" si="1"/>
        <v>0</v>
      </c>
      <c r="S10" s="110">
        <f t="shared" si="2"/>
        <v>0</v>
      </c>
    </row>
    <row r="11" spans="1:19">
      <c r="B11" s="107" t="s">
        <v>158</v>
      </c>
      <c r="C11" s="70" t="str">
        <f t="shared" si="3"/>
        <v>L</v>
      </c>
      <c r="D11" s="80">
        <f>IFERROR(VLOOKUP(B11,$B$19:$E$29,2),"")</f>
        <v>2.62</v>
      </c>
      <c r="E11" s="100">
        <v>2024</v>
      </c>
      <c r="F11" s="114"/>
      <c r="G11" s="114"/>
      <c r="H11" s="114"/>
      <c r="I11" s="114"/>
      <c r="J11" s="114"/>
      <c r="K11" s="114"/>
      <c r="L11" s="114"/>
      <c r="M11" s="114"/>
      <c r="N11" s="114"/>
      <c r="O11" s="114"/>
      <c r="P11" s="114"/>
      <c r="Q11" s="114"/>
      <c r="R11" s="91">
        <f t="shared" si="1"/>
        <v>0</v>
      </c>
      <c r="S11" s="110">
        <f t="shared" si="2"/>
        <v>0</v>
      </c>
    </row>
    <row r="12" spans="1:19">
      <c r="E12" t="s">
        <v>285</v>
      </c>
      <c r="Q12" s="29" t="s">
        <v>185</v>
      </c>
      <c r="R12" s="92">
        <f>SUM(R4:R11)</f>
        <v>0</v>
      </c>
      <c r="S12" s="92">
        <f>SUM(S4:S11)</f>
        <v>0</v>
      </c>
    </row>
    <row r="13" spans="1:19">
      <c r="B13" s="93" t="s">
        <v>249</v>
      </c>
    </row>
    <row r="18" spans="2:6">
      <c r="B18" s="59" t="s">
        <v>158</v>
      </c>
      <c r="C18" s="59" t="s">
        <v>157</v>
      </c>
      <c r="D18" s="59" t="s">
        <v>156</v>
      </c>
      <c r="E18" s="59" t="s">
        <v>155</v>
      </c>
      <c r="F18" s="59"/>
    </row>
    <row r="19" spans="2:6">
      <c r="B19" s="59" t="s">
        <v>154</v>
      </c>
      <c r="C19" s="63">
        <v>2.75</v>
      </c>
      <c r="D19" s="60" t="s">
        <v>135</v>
      </c>
      <c r="E19" s="60" t="s">
        <v>134</v>
      </c>
      <c r="F19" s="59" t="s">
        <v>154</v>
      </c>
    </row>
    <row r="20" spans="2:6">
      <c r="B20" s="59" t="s">
        <v>153</v>
      </c>
      <c r="C20" s="63">
        <v>3.1</v>
      </c>
      <c r="D20" s="60" t="s">
        <v>135</v>
      </c>
      <c r="E20" s="60" t="s">
        <v>134</v>
      </c>
      <c r="F20" s="59" t="s">
        <v>153</v>
      </c>
    </row>
    <row r="21" spans="2:6">
      <c r="B21" s="59" t="s">
        <v>152</v>
      </c>
      <c r="C21" s="61">
        <v>2.79</v>
      </c>
      <c r="D21" s="60" t="s">
        <v>141</v>
      </c>
      <c r="E21" s="60" t="s">
        <v>140</v>
      </c>
      <c r="F21" s="59" t="s">
        <v>152</v>
      </c>
    </row>
    <row r="22" spans="2:6">
      <c r="B22" s="59" t="s">
        <v>151</v>
      </c>
      <c r="C22" s="61">
        <v>2.99</v>
      </c>
      <c r="D22" s="60" t="s">
        <v>141</v>
      </c>
      <c r="E22" s="60" t="s">
        <v>140</v>
      </c>
      <c r="F22" s="59" t="s">
        <v>151</v>
      </c>
    </row>
    <row r="23" spans="2:6">
      <c r="B23" s="59" t="s">
        <v>148</v>
      </c>
      <c r="C23" s="61">
        <v>6.53</v>
      </c>
      <c r="D23" s="60" t="s">
        <v>150</v>
      </c>
      <c r="E23" s="60" t="s">
        <v>149</v>
      </c>
      <c r="F23" s="59" t="s">
        <v>148</v>
      </c>
    </row>
    <row r="24" spans="2:6">
      <c r="B24" s="59" t="s">
        <v>145</v>
      </c>
      <c r="C24" s="61">
        <v>2.23</v>
      </c>
      <c r="D24" s="60" t="s">
        <v>147</v>
      </c>
      <c r="E24" s="60" t="s">
        <v>146</v>
      </c>
      <c r="F24" s="59" t="s">
        <v>145</v>
      </c>
    </row>
    <row r="25" spans="2:6">
      <c r="B25" s="59" t="s">
        <v>144</v>
      </c>
      <c r="C25" s="61">
        <v>2.29</v>
      </c>
      <c r="D25" s="60" t="s">
        <v>135</v>
      </c>
      <c r="E25" s="60" t="s">
        <v>134</v>
      </c>
      <c r="F25" s="59" t="s">
        <v>144</v>
      </c>
    </row>
    <row r="26" spans="2:6">
      <c r="B26" s="59" t="s">
        <v>142</v>
      </c>
      <c r="C26" s="61">
        <v>2.62</v>
      </c>
      <c r="D26" s="60" t="s">
        <v>135</v>
      </c>
      <c r="E26" s="60" t="s">
        <v>143</v>
      </c>
      <c r="F26" s="59" t="s">
        <v>142</v>
      </c>
    </row>
    <row r="27" spans="2:6">
      <c r="B27" s="59" t="s">
        <v>139</v>
      </c>
      <c r="C27" s="61">
        <v>2.33</v>
      </c>
      <c r="D27" s="60" t="s">
        <v>141</v>
      </c>
      <c r="E27" s="60" t="s">
        <v>140</v>
      </c>
      <c r="F27" s="59" t="s">
        <v>139</v>
      </c>
    </row>
    <row r="28" spans="2:6">
      <c r="B28" s="59" t="s">
        <v>136</v>
      </c>
      <c r="C28" s="62">
        <v>0.434</v>
      </c>
      <c r="D28" s="60" t="s">
        <v>138</v>
      </c>
      <c r="E28" s="60" t="s">
        <v>137</v>
      </c>
      <c r="F28" s="59" t="s">
        <v>136</v>
      </c>
    </row>
    <row r="29" spans="2:6">
      <c r="B29" s="59" t="s">
        <v>133</v>
      </c>
      <c r="C29" s="61">
        <v>2.5</v>
      </c>
      <c r="D29" s="60" t="s">
        <v>135</v>
      </c>
      <c r="E29" s="60" t="s">
        <v>134</v>
      </c>
      <c r="F29" s="59" t="s">
        <v>133</v>
      </c>
    </row>
  </sheetData>
  <sheetProtection algorithmName="SHA-512" hashValue="x5HBbFGchYQCCkA68/KmriwtbA4gxT4GLxNdG/mjx4TlpJaqg9OZPtcF9Hm2VXsPebs+s9LsU4xIjGWlOR9lLA==" saltValue="AGs1SWzfIcJgp2+aK98jCw==" spinCount="100000" sheet="1" objects="1" scenarios="1"/>
  <phoneticPr fontId="2"/>
  <dataValidations count="1">
    <dataValidation type="list" allowBlank="1" showInputMessage="1" showErrorMessage="1" sqref="B4:B11" xr:uid="{03D2E7FD-CDED-4062-83E9-B85A2C5354FD}">
      <formula1>$B$18:$B$29</formula1>
    </dataValidation>
  </dataValidations>
  <pageMargins left="0.70866141732283472" right="0.51181102362204722" top="0.74803149606299213" bottom="0.74803149606299213" header="0.31496062992125984" footer="0.31496062992125984"/>
  <pageSetup paperSize="9" scale="6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申請者情報項目</vt:lpstr>
      <vt:lpstr>交付申請書</vt:lpstr>
      <vt:lpstr>別紙１</vt:lpstr>
      <vt:lpstr>別紙２</vt:lpstr>
      <vt:lpstr>別紙　CO2排出量集計表</vt:lpstr>
      <vt:lpstr>エネルギー使用量一覧</vt:lpstr>
      <vt:lpstr>エネルギー使用量一覧!Print_Area</vt:lpstr>
      <vt:lpstr>交付申請書!Print_Area</vt:lpstr>
      <vt:lpstr>'別紙　CO2排出量集計表'!Print_Area</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2024-06-18T07:13:43Z</cp:lastPrinted>
  <dcterms:created xsi:type="dcterms:W3CDTF">2021-04-16T06:38:50Z</dcterms:created>
  <dcterms:modified xsi:type="dcterms:W3CDTF">2025-04-17T01:43:26Z</dcterms:modified>
</cp:coreProperties>
</file>