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file-sv\共有\R6当初\公募要領\R６水インフラ_様式\"/>
    </mc:Choice>
  </mc:AlternateContent>
  <xr:revisionPtr revIDLastSave="0" documentId="13_ncr:1_{7909ABC3-A9E8-4383-94BF-875FE4E30537}" xr6:coauthVersionLast="47" xr6:coauthVersionMax="47" xr10:uidLastSave="{00000000-0000-0000-0000-000000000000}"/>
  <bookViews>
    <workbookView xWindow="-120" yWindow="-120" windowWidth="29040" windowHeight="15720" tabRatio="530" xr2:uid="{00000000-000D-0000-FFFF-FFFF00000000}"/>
  </bookViews>
  <sheets>
    <sheet name="別紙１" sheetId="1" r:id="rId1"/>
    <sheet name="別紙1-1" sheetId="13" r:id="rId2"/>
    <sheet name="別紙1-2" sheetId="14" r:id="rId3"/>
    <sheet name="別紙1-3" sheetId="15" r:id="rId4"/>
    <sheet name="別紙2" sheetId="12" r:id="rId5"/>
    <sheet name="別紙2-1" sheetId="3" r:id="rId6"/>
    <sheet name="別紙2-2" sheetId="10" r:id="rId7"/>
    <sheet name="別紙2-3" sheetId="11" r:id="rId8"/>
  </sheets>
  <externalReferences>
    <externalReference r:id="rId9"/>
  </externalReferences>
  <definedNames>
    <definedName name="_xlnm.Print_Area" localSheetId="1">'別紙1-1'!$A$1:$K$56</definedName>
    <definedName name="_xlnm.Print_Area" localSheetId="2">'別紙1-2'!$A$1:$K$56</definedName>
    <definedName name="_xlnm.Print_Area" localSheetId="3">'別紙1-3'!$A$1:$K$57</definedName>
    <definedName name="_xlnm.Print_Area" localSheetId="4">別紙2!$B$1:$L$21</definedName>
    <definedName name="_xlnm.Print_Area" localSheetId="5">'別紙2-1'!$B$1:$AL$36</definedName>
    <definedName name="_xlnm.Print_Area" localSheetId="6">'別紙2-2'!$B$1:$L$36</definedName>
    <definedName name="_xlnm.Print_Area" localSheetId="7">'別紙2-3'!$B$1:$L$36</definedName>
    <definedName name="エネルギー種類">[1]換算係数!$B$3:$B$32</definedName>
    <definedName name="換算係数">[1]換算係数!$B$3:$E$32</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3" l="1"/>
  <c r="F13" i="14"/>
  <c r="F14" i="15"/>
  <c r="I35" i="15"/>
  <c r="E15" i="3"/>
  <c r="G14" i="3"/>
  <c r="I14" i="3" s="1"/>
  <c r="G13" i="3"/>
  <c r="I13" i="3"/>
  <c r="I5" i="12"/>
  <c r="I15" i="3" l="1"/>
  <c r="C6" i="3" l="1"/>
  <c r="E6" i="3"/>
  <c r="AC27" i="3"/>
  <c r="AJ6" i="3" s="1"/>
  <c r="AD9" i="3" s="1"/>
  <c r="AG6" i="3"/>
  <c r="P27" i="3"/>
  <c r="W6" i="3" s="1"/>
  <c r="T6" i="3"/>
  <c r="F67" i="1"/>
  <c r="I36" i="15"/>
  <c r="I40" i="15" s="1"/>
  <c r="I37" i="15"/>
  <c r="I38" i="15"/>
  <c r="I39" i="15"/>
  <c r="E40" i="15"/>
  <c r="D25" i="15" s="1"/>
  <c r="I34" i="14"/>
  <c r="I35" i="14"/>
  <c r="I36" i="14"/>
  <c r="I37" i="14"/>
  <c r="I38" i="14"/>
  <c r="E39" i="14"/>
  <c r="D24" i="14" s="1"/>
  <c r="I34" i="13"/>
  <c r="I39" i="13" s="1"/>
  <c r="G48" i="13" s="1"/>
  <c r="I35" i="13"/>
  <c r="I36" i="13"/>
  <c r="I37" i="13"/>
  <c r="I38" i="13"/>
  <c r="E39" i="13"/>
  <c r="D24" i="13" s="1"/>
  <c r="AG9" i="3" l="1"/>
  <c r="AJ9" i="3" s="1"/>
  <c r="H6" i="3"/>
  <c r="F10" i="13" s="1"/>
  <c r="G42" i="13" s="1"/>
  <c r="G44" i="15"/>
  <c r="Q9" i="3"/>
  <c r="T9" i="3" s="1"/>
  <c r="W9" i="3" s="1"/>
  <c r="I39" i="14"/>
  <c r="G43" i="14" s="1"/>
  <c r="G49" i="15"/>
  <c r="G43" i="13"/>
  <c r="G48" i="14" l="1"/>
  <c r="J6" i="3"/>
  <c r="F11" i="13"/>
  <c r="F12" i="13" s="1"/>
  <c r="G44" i="13"/>
  <c r="G47" i="13" l="1"/>
  <c r="I6" i="12" l="1"/>
  <c r="G6" i="12"/>
  <c r="G5" i="12"/>
  <c r="I4" i="12"/>
  <c r="I7" i="12" s="1"/>
  <c r="G4" i="12"/>
  <c r="G7" i="12" l="1"/>
  <c r="D27" i="11"/>
  <c r="K6" i="11" s="1"/>
  <c r="F11" i="15" s="1"/>
  <c r="H6" i="11"/>
  <c r="D27" i="10"/>
  <c r="K6" i="10" s="1"/>
  <c r="H6" i="10"/>
  <c r="E9" i="11" l="1"/>
  <c r="H9" i="11" s="1"/>
  <c r="K9" i="11" s="1"/>
  <c r="E9" i="10"/>
  <c r="H9" i="10" s="1"/>
  <c r="K9" i="10" s="1"/>
  <c r="F10" i="14"/>
  <c r="G42" i="14" s="1"/>
  <c r="G49" i="13"/>
  <c r="G52" i="13" s="1"/>
  <c r="J9" i="3" s="1"/>
  <c r="G43" i="15" l="1"/>
  <c r="G47" i="14"/>
  <c r="G49" i="14" s="1"/>
  <c r="G44" i="14"/>
  <c r="K4" i="12"/>
  <c r="G48" i="15" l="1"/>
  <c r="G50" i="15" s="1"/>
  <c r="G45" i="15"/>
  <c r="G52" i="14"/>
  <c r="K5" i="12" s="1"/>
  <c r="G53" i="15" l="1"/>
  <c r="K6" i="12" s="1"/>
  <c r="K7" i="12" s="1"/>
  <c r="F11" i="14"/>
  <c r="F12" i="14" s="1"/>
  <c r="F12" i="15" l="1"/>
  <c r="F13"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28" authorId="0" shapeId="0" xr:uid="{D291E355-D469-4E5B-9CF6-B0DE9EB1092D}">
      <text>
        <r>
          <rPr>
            <sz val="9"/>
            <color indexed="81"/>
            <rFont val="MS P ゴシック"/>
            <family val="3"/>
            <charset val="128"/>
          </rPr>
          <t xml:space="preserve">＊　実際に補助事業を行う場所の施設名・住所を記載（図面を添付する）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9" authorId="0" shapeId="0" xr:uid="{00000000-0006-0000-0000-000001000000}">
      <text>
        <r>
          <rPr>
            <sz val="9"/>
            <color indexed="81"/>
            <rFont val="MS P ゴシック"/>
            <family val="3"/>
            <charset val="128"/>
          </rPr>
          <t xml:space="preserve">ランニングコスト計算書（様式任意）から転記
</t>
        </r>
      </text>
    </comment>
    <comment ref="F10" authorId="0" shapeId="0" xr:uid="{00000000-0006-0000-0000-000002000000}">
      <text>
        <r>
          <rPr>
            <sz val="9"/>
            <color indexed="81"/>
            <rFont val="MS P ゴシック"/>
            <family val="3"/>
            <charset val="128"/>
          </rPr>
          <t>別紙2-1の（３）の金額</t>
        </r>
      </text>
    </comment>
    <comment ref="F11" authorId="0" shapeId="0" xr:uid="{00000000-0006-0000-0000-000003000000}">
      <text>
        <r>
          <rPr>
            <sz val="9"/>
            <color indexed="81"/>
            <rFont val="MS P ゴシック"/>
            <family val="3"/>
            <charset val="128"/>
          </rPr>
          <t>別紙2-1-1及び2-1-2の
⑧補助金所要額合計</t>
        </r>
      </text>
    </comment>
    <comment ref="B23" authorId="0" shapeId="0" xr:uid="{00000000-0006-0000-0000-000004000000}">
      <text>
        <r>
          <rPr>
            <b/>
            <sz val="9"/>
            <color indexed="81"/>
            <rFont val="MS P ゴシック"/>
            <family val="3"/>
            <charset val="128"/>
          </rPr>
          <t xml:space="preserve">省Co2排出量集計表から転記
</t>
        </r>
      </text>
    </comment>
    <comment ref="H33" authorId="0" shapeId="0" xr:uid="{00000000-0006-0000-0000-000005000000}">
      <text>
        <r>
          <rPr>
            <sz val="9"/>
            <color indexed="81"/>
            <rFont val="MS P ゴシック"/>
            <family val="3"/>
            <charset val="128"/>
          </rPr>
          <t>法定耐用年数は原則18年とする。
18年以外の法定耐用年数を使用する場合は事前にSERAに照会し確認上使用すること。</t>
        </r>
      </text>
    </comment>
    <comment ref="G47" authorId="0" shapeId="0" xr:uid="{00000000-0006-0000-0000-000006000000}">
      <text>
        <r>
          <rPr>
            <sz val="9"/>
            <color indexed="81"/>
            <rFont val="MS P ゴシック"/>
            <family val="3"/>
            <charset val="128"/>
          </rPr>
          <t>別紙2-1(4)補助金所要額</t>
        </r>
        <r>
          <rPr>
            <b/>
            <sz val="9"/>
            <color indexed="81"/>
            <rFont val="MS P ゴシック"/>
            <family val="3"/>
            <charset val="128"/>
          </rPr>
          <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9" authorId="0" shapeId="0" xr:uid="{00000000-0006-0000-0100-000001000000}">
      <text>
        <r>
          <rPr>
            <sz val="9"/>
            <color indexed="81"/>
            <rFont val="MS P ゴシック"/>
            <family val="3"/>
            <charset val="128"/>
          </rPr>
          <t xml:space="preserve">ランニングコスト計算書（様式任意）から転記
</t>
        </r>
      </text>
    </comment>
    <comment ref="F10" authorId="0" shapeId="0" xr:uid="{00000000-0006-0000-0100-000002000000}">
      <text>
        <r>
          <rPr>
            <sz val="9"/>
            <color indexed="81"/>
            <rFont val="MS P ゴシック"/>
            <family val="3"/>
            <charset val="128"/>
          </rPr>
          <t>別紙2-2の（４）の金額</t>
        </r>
      </text>
    </comment>
    <comment ref="F11" authorId="0" shapeId="0" xr:uid="{00000000-0006-0000-0100-000003000000}">
      <text>
        <r>
          <rPr>
            <sz val="9"/>
            <color indexed="81"/>
            <rFont val="MS P ゴシック"/>
            <family val="3"/>
            <charset val="128"/>
          </rPr>
          <t xml:space="preserve">※自動計算
</t>
        </r>
      </text>
    </comment>
    <comment ref="B23" authorId="0" shapeId="0" xr:uid="{00000000-0006-0000-0100-000004000000}">
      <text>
        <r>
          <rPr>
            <b/>
            <sz val="9"/>
            <color indexed="81"/>
            <rFont val="MS P ゴシック"/>
            <family val="3"/>
            <charset val="128"/>
          </rPr>
          <t xml:space="preserve">省Co2排出量集計表から転記
</t>
        </r>
      </text>
    </comment>
    <comment ref="H33" authorId="0" shapeId="0" xr:uid="{00000000-0006-0000-0100-000005000000}">
      <text>
        <r>
          <rPr>
            <sz val="9"/>
            <color indexed="81"/>
            <rFont val="MS P ゴシック"/>
            <family val="3"/>
            <charset val="128"/>
          </rPr>
          <t>法定耐用年数は原則18年とする。
18年以外の法定耐用年数を使用する場合は事前にSERAに照会し確認上使用すること。</t>
        </r>
      </text>
    </comment>
    <comment ref="G47" authorId="0" shapeId="0" xr:uid="{00000000-0006-0000-0100-000006000000}">
      <text>
        <r>
          <rPr>
            <b/>
            <sz val="9"/>
            <color indexed="81"/>
            <rFont val="MS P ゴシック"/>
            <family val="3"/>
            <charset val="128"/>
          </rPr>
          <t>記載不要（自動計算）</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10" authorId="0" shapeId="0" xr:uid="{00000000-0006-0000-0200-000001000000}">
      <text>
        <r>
          <rPr>
            <sz val="9"/>
            <color indexed="81"/>
            <rFont val="MS P ゴシック"/>
            <family val="3"/>
            <charset val="128"/>
          </rPr>
          <t xml:space="preserve">ランニングコスト計算書（様式任意）から転記
</t>
        </r>
      </text>
    </comment>
    <comment ref="F11" authorId="0" shapeId="0" xr:uid="{00000000-0006-0000-0200-000002000000}">
      <text>
        <r>
          <rPr>
            <sz val="9"/>
            <color indexed="81"/>
            <rFont val="MS P ゴシック"/>
            <family val="3"/>
            <charset val="128"/>
          </rPr>
          <t>別紙2-3の(4)を転記</t>
        </r>
      </text>
    </comment>
    <comment ref="F12" authorId="0" shapeId="0" xr:uid="{00000000-0006-0000-0200-000003000000}">
      <text>
        <r>
          <rPr>
            <sz val="9"/>
            <color indexed="81"/>
            <rFont val="MS P ゴシック"/>
            <family val="3"/>
            <charset val="128"/>
          </rPr>
          <t xml:space="preserve">※自動計算
</t>
        </r>
      </text>
    </comment>
    <comment ref="H34" authorId="0" shapeId="0" xr:uid="{00000000-0006-0000-0200-000005000000}">
      <text>
        <r>
          <rPr>
            <sz val="9"/>
            <color indexed="81"/>
            <rFont val="MS P ゴシック"/>
            <family val="3"/>
            <charset val="128"/>
          </rPr>
          <t>法定耐用年数は原則18年とする。
18年以外の法定耐用年数を使用する場合は事前にSERAに照会し確認上使用すること。</t>
        </r>
      </text>
    </comment>
    <comment ref="G48" authorId="0" shapeId="0" xr:uid="{00000000-0006-0000-0200-000006000000}">
      <text>
        <r>
          <rPr>
            <b/>
            <sz val="9"/>
            <color indexed="81"/>
            <rFont val="MS P ゴシック"/>
            <family val="3"/>
            <charset val="128"/>
          </rPr>
          <t>記載不要（自動計算）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K5" authorId="0" shapeId="0" xr:uid="{33671A84-3AFA-4D9E-81A2-99379928EFF6}">
      <text>
        <r>
          <rPr>
            <b/>
            <sz val="9"/>
            <color indexed="81"/>
            <rFont val="MS P ゴシック"/>
            <family val="3"/>
            <charset val="128"/>
          </rPr>
          <t xml:space="preserve">ＣＯ２削減コストが４０，０００円を上回る場合は、別紙１－２の金額を反映されます
</t>
        </r>
        <r>
          <rPr>
            <sz val="9"/>
            <color indexed="81"/>
            <rFont val="MS P ゴシック"/>
            <family val="3"/>
            <charset val="128"/>
          </rPr>
          <t xml:space="preserve">
</t>
        </r>
      </text>
    </comment>
    <comment ref="K6" authorId="0" shapeId="0" xr:uid="{A6D78755-78E1-4E0C-8F6A-0A0F7433E58F}">
      <text>
        <r>
          <rPr>
            <b/>
            <sz val="9"/>
            <color indexed="81"/>
            <rFont val="MS P ゴシック"/>
            <family val="3"/>
            <charset val="128"/>
          </rPr>
          <t>ＣＯ２削減コストが１００，０００円を上回る場合は、別紙１－３の金額が反映されます</t>
        </r>
        <r>
          <rPr>
            <sz val="9"/>
            <color indexed="81"/>
            <rFont val="MS P ゴシック"/>
            <family val="3"/>
            <charset val="12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user</author>
    <author>sunsh</author>
  </authors>
  <commentList>
    <comment ref="J6" authorId="0" shapeId="0" xr:uid="{18739DC3-5B9B-4E1D-9759-6B5EEB99EAEF}">
      <text>
        <r>
          <rPr>
            <b/>
            <sz val="9"/>
            <color indexed="81"/>
            <rFont val="MS P ゴシック"/>
            <family val="3"/>
            <charset val="128"/>
          </rPr>
          <t>下記のアの額か、野立て方式の⑧の少ない金額と、カーポート等の⑧の合算額が入る</t>
        </r>
      </text>
    </comment>
    <comment ref="J9" authorId="1" shapeId="0" xr:uid="{9A0A0693-4022-40D8-B419-02B398E8214B}">
      <text>
        <r>
          <rPr>
            <b/>
            <sz val="9"/>
            <color indexed="81"/>
            <rFont val="MS P ゴシック"/>
            <family val="3"/>
            <charset val="128"/>
          </rPr>
          <t>別紙１－１　事業の効果で、ＣＯ２排出量１トンを削減するために必要なコストが40,000円を上回る場合、【ＣＯ２削減コストが４０，０００円を上回る場合】欄の補助金所要額を転記される</t>
        </r>
      </text>
    </comment>
    <comment ref="W9" authorId="1" shapeId="0" xr:uid="{56678ED6-5A35-4AB9-BE9C-C4EA15868783}">
      <text>
        <r>
          <rPr>
            <b/>
            <sz val="9"/>
            <color indexed="81"/>
            <rFont val="MS P ゴシック"/>
            <family val="3"/>
            <charset val="128"/>
          </rPr>
          <t xml:space="preserve">※自己所有の場合は
4 万円/kW✕PCS容量（kW)
※オンサイトPPAモデルまたはリースモデルの場合は
5万円/kW✕PCS容量（kW)
が上限となる。
上限を超えた場合は上記の金額を転記すること。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sunsh</author>
  </authors>
  <commentList>
    <comment ref="K9" authorId="0" shapeId="0" xr:uid="{9A1C28B2-EBD3-41B3-98A3-BD707ABF79B3}">
      <text>
        <r>
          <rPr>
            <b/>
            <sz val="9"/>
            <color indexed="81"/>
            <rFont val="MS P ゴシック"/>
            <family val="3"/>
            <charset val="128"/>
          </rPr>
          <t>別紙１－２　事業の効果で、ＣＯ２排出量１トンを削減するために必要なコストが40,000円を上回る場合、【ＣＯ２削減コストが４０，０００円を上回る場合】欄の補助金所要額が、別紙２に反映されます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sunsh</author>
  </authors>
  <commentList>
    <comment ref="K9" authorId="0" shapeId="0" xr:uid="{FF785AB4-6F17-4505-9A5A-0978CB31E320}">
      <text>
        <r>
          <rPr>
            <b/>
            <sz val="9"/>
            <color indexed="81"/>
            <rFont val="MS P ゴシック"/>
            <family val="3"/>
            <charset val="128"/>
          </rPr>
          <t>別紙１－３　事業の効果で、ＣＯ２排出量１トンを削減するために必要なコストが100,000円を上回る場合、【ＣＯ２削減コストが１００，０００円を上回る場合】欄の補助金所要額が別紙２に反映されます　</t>
        </r>
      </text>
    </comment>
  </commentList>
</comments>
</file>

<file path=xl/sharedStrings.xml><?xml version="1.0" encoding="utf-8"?>
<sst xmlns="http://schemas.openxmlformats.org/spreadsheetml/2006/main" count="529" uniqueCount="225">
  <si>
    <t>事業名</t>
  </si>
  <si>
    <t>事業実施団体</t>
  </si>
  <si>
    <t>団体の名称</t>
  </si>
  <si>
    <t>事業体名</t>
  </si>
  <si>
    <t>職員数</t>
  </si>
  <si>
    <t>環境関連計画策定の有無</t>
  </si>
  <si>
    <t>事業実施の担当者</t>
  </si>
  <si>
    <t>事業実施の代表者</t>
  </si>
  <si>
    <t>氏名</t>
  </si>
  <si>
    <t>事業者名・役職名</t>
  </si>
  <si>
    <t>所在地</t>
  </si>
  <si>
    <t>電話番号</t>
  </si>
  <si>
    <t>FAX番号</t>
  </si>
  <si>
    <t>E-mailアドレス</t>
  </si>
  <si>
    <t>事業実施の担当者（事業の窓口となる方）</t>
  </si>
  <si>
    <t>備　　考</t>
  </si>
  <si>
    <t>事業の主たる実施場所</t>
  </si>
  <si>
    <t>共同事業者</t>
  </si>
  <si>
    <t>団体等の名称</t>
  </si>
  <si>
    <t>事業実施責任者</t>
  </si>
  <si>
    <t>役職名</t>
  </si>
  <si>
    <t>電話・FAX番号</t>
  </si>
  <si>
    <t>E-mailｱﾄﾞﾚｽ</t>
  </si>
  <si>
    <t>＜事業の目的・概要＞</t>
  </si>
  <si>
    <t>＜対象事業の要件への該当性＞</t>
  </si>
  <si>
    <t>＜事業の効果＞</t>
  </si>
  <si>
    <t>＜事業の実施体制＞</t>
  </si>
  <si>
    <t>＜資金計画＞</t>
  </si>
  <si>
    <t>＜補助対象設備・工事等の発注先＞</t>
  </si>
  <si>
    <t>＜事業実施に関連する事項＞</t>
  </si>
  <si>
    <t>＜事業実施スケジュール＞</t>
  </si>
  <si>
    <t>注１　本計画書に、設備のシステム図・配置図・仕様書、記入内容の根拠資料等を添付する。</t>
  </si>
  <si>
    <t>注２　記入欄が少ない場合は、本様式を引き伸ばして使用する。</t>
  </si>
  <si>
    <t>＊　導入する施設・設備が別紙「１ 対象事業の要件」のどの施設・設備に該当するか及びその該当性に関する具体的説明を記入する。</t>
    <phoneticPr fontId="1"/>
  </si>
  <si>
    <t>＜事業の性格＞</t>
    <phoneticPr fontId="1"/>
  </si>
  <si>
    <t>＊　補助事業に要する経費を支払うための資金の調達計画及び調達方法を記入する。</t>
    <phoneticPr fontId="1"/>
  </si>
  <si>
    <t>所要経費</t>
  </si>
  <si>
    <t>(1)総事業費</t>
  </si>
  <si>
    <t>(2)寄付金その他の収入</t>
  </si>
  <si>
    <t>(3)差引額</t>
  </si>
  <si>
    <t>(1)－(2)</t>
  </si>
  <si>
    <t>(4)補助対象経費支出予定額</t>
  </si>
  <si>
    <t>(5)基準額</t>
  </si>
  <si>
    <t>(6)選定額</t>
  </si>
  <si>
    <t>(4)と(5)を比較して少ない方の額</t>
  </si>
  <si>
    <t>(7)補助基本額</t>
  </si>
  <si>
    <t>(3)と(6)を比較して少ない方の額</t>
  </si>
  <si>
    <t>(8)補助金所要額</t>
  </si>
  <si>
    <t>補助対象経費支出予定額内訳</t>
  </si>
  <si>
    <t>経費区分・費目</t>
  </si>
  <si>
    <t>金　　額</t>
  </si>
  <si>
    <t>積　　算　　内　　訳</t>
  </si>
  <si>
    <t>（記載例）</t>
  </si>
  <si>
    <t>工事費</t>
  </si>
  <si>
    <t>本工事費</t>
  </si>
  <si>
    <t>材料費</t>
  </si>
  <si>
    <t>・</t>
  </si>
  <si>
    <t>付帯工事費</t>
  </si>
  <si>
    <t>機械器具費</t>
  </si>
  <si>
    <t>事務費</t>
  </si>
  <si>
    <t>共済費</t>
  </si>
  <si>
    <t>賃金</t>
  </si>
  <si>
    <t>○○○</t>
  </si>
  <si>
    <t>材料名　（数量）×（単価）＝金額</t>
  </si>
  <si>
    <t>合　　計</t>
  </si>
  <si>
    <t>購入予定の主な財産の内訳（一品、一組又は一式の価格が５０万円以上のもの）</t>
  </si>
  <si>
    <t>名　　称</t>
  </si>
  <si>
    <t>仕様</t>
  </si>
  <si>
    <t>数量</t>
  </si>
  <si>
    <t>単　価</t>
  </si>
  <si>
    <t>金　額</t>
  </si>
  <si>
    <t>購入予定時期</t>
  </si>
  <si>
    <t>注　本内訳に、見積書又は計算書等を添付する。</t>
  </si>
  <si>
    <t>※該当する項目の左に○を入力し資料を添付すること</t>
    <rPh sb="1" eb="3">
      <t>ガイトウ</t>
    </rPh>
    <rPh sb="5" eb="7">
      <t>コウモク</t>
    </rPh>
    <rPh sb="8" eb="9">
      <t>ヒダリ</t>
    </rPh>
    <rPh sb="12" eb="14">
      <t>ニュウリョク</t>
    </rPh>
    <phoneticPr fontId="1"/>
  </si>
  <si>
    <t>別紙２-１</t>
    <phoneticPr fontId="1"/>
  </si>
  <si>
    <t>別紙１-１</t>
    <phoneticPr fontId="1"/>
  </si>
  <si>
    <t>○</t>
    <phoneticPr fontId="1"/>
  </si>
  <si>
    <t>【目的】</t>
    <phoneticPr fontId="1"/>
  </si>
  <si>
    <t>【概要】</t>
    <phoneticPr fontId="1"/>
  </si>
  <si>
    <t>＊　補助事業及び導入する施設・設備（再生可能エネルギー施設・設備、省エネルギー施設・設備）の種類・設置箇所等の概要を記入する。なお、複数年度計画の補助事業については、年度毎に導入する施設・設備がそれぞれ分かるようにする。また、補助事業にて設備製作のみを行い、その周辺整備を補助対象外で行う場合は、周辺整備計画の概要と整備スケジュールについて記載する。</t>
    <phoneticPr fontId="1"/>
  </si>
  <si>
    <t>＊　当該申請事業にて導入した施設・設備が同一地域内又は他の地域において導入されるよう当該申請事業を活用する計画があるかどうかを記載する。活用する計画があれば、具体的に記載する。</t>
    <phoneticPr fontId="1"/>
  </si>
  <si>
    <t>【導入技術の今後の活用・展開の見通し】</t>
    <phoneticPr fontId="1"/>
  </si>
  <si>
    <t>※１　補助対象経費に係る自己負担額 ＝ 別紙２の所要経費欄(4)の額 － 別紙２の所要経費欄(8)の額
※２　複数年度の期間を要して設備を整備する場合の補助対象経費に係る自己負担額は、各年度の補助対象経費に係る自己負担額の合計額とする。</t>
    <phoneticPr fontId="1"/>
  </si>
  <si>
    <t>＊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エネルギー使用量を記入する。</t>
    <phoneticPr fontId="1"/>
  </si>
  <si>
    <t>【事業の低炭素化に効果的な規制等対策強化の検討との関連性】</t>
    <phoneticPr fontId="1"/>
  </si>
  <si>
    <t>＊　事業完了後、設備の稼働状況や電力消費量、CO2削減効果をどのように計測し、実運用によって明らかになった新たな課題をどのように取りまとめるか記載する。</t>
    <phoneticPr fontId="1"/>
  </si>
  <si>
    <t>【事業終了後の効果計測と取りまとめについて】</t>
    <phoneticPr fontId="1"/>
  </si>
  <si>
    <t>＊　【ＣＯ２削減効果】の「（１）事業による直接効果」に記入したＣＯ２削減量１トンを削減するために必要なコスト（円／ｔＣＯ２）について、イニシャルコスト（補助対象経費（単年度事業の場合は別紙２の補助対象経費、複数年度事業の場合は複数年全体の補助対象経費）÷（年間のエネルギー起源CO2の排出削減量[tCO2/年]×法定耐用年数[年]）を記入する。また、それらの算定根拠を記入する。
※１　事業により法定耐用年数が異なる複数の補助対象設備を整備する場合、計算式を次の式に変えて算出する。
（例：設備Ａと設備Ｂをまとめて導入する場合）
　     ＣＯ２削減コスト[円／tCO2]＝補助対象経費の支出予定額[円]÷（ 設備Ａの年間のｴﾈﾙｷﾞｰ起源CO2の排出削減量[tCO2／年]×法定耐用年数[年] ＋ 設備Ｂの年間のｴﾈﾙｷﾞｰ起源CO2の排出削減量[tCO2／年]×法定耐用年数[年] ）
※２　複数年度の期間を要して設備を整備する場合の補助対象経費の支出予定額は、各年度の補助対象経費の支出予定額の合計額とする。</t>
    <phoneticPr fontId="1"/>
  </si>
  <si>
    <t>【ＣＯ２削減コスト・算定根拠】</t>
    <phoneticPr fontId="1"/>
  </si>
  <si>
    <t>【ＣＯ２削減効果の算定根拠】</t>
    <phoneticPr fontId="1"/>
  </si>
  <si>
    <t>＊　【ＣＯ2削減効果の算定根拠】により算定したＣＯ2削減量を記入する。</t>
    <phoneticPr fontId="1"/>
  </si>
  <si>
    <t>（１）事業による直接効果</t>
    <phoneticPr fontId="1"/>
  </si>
  <si>
    <t>【ＣＯ２削減効果】</t>
    <phoneticPr fontId="1"/>
  </si>
  <si>
    <t>別添のとおり</t>
    <phoneticPr fontId="1"/>
  </si>
  <si>
    <t>＊　補助事業の実施体制について、発注先に加え、補助事業者内の施工監理や経理等の体制を含め記入する。</t>
    <phoneticPr fontId="1"/>
  </si>
  <si>
    <t>【設備の管理体制】</t>
    <phoneticPr fontId="1"/>
  </si>
  <si>
    <t>＊　電気事業法に基づく技術管理者等の配置計画等を記入する。また、当該申請事業が複数年度計画の場合は、初年度事業完了後から次年度事業開始までの管理体制について記入する。</t>
    <phoneticPr fontId="1"/>
  </si>
  <si>
    <t>【事業の実施体制】</t>
    <phoneticPr fontId="1"/>
  </si>
  <si>
    <t>①　補助事業者自身　　　　　　　　　　　②　その他</t>
    <phoneticPr fontId="1"/>
  </si>
  <si>
    <t>＊　いずれかに○を付ける。</t>
    <phoneticPr fontId="1"/>
  </si>
  <si>
    <t>＊　導入する設備の保守計画を記入する。</t>
    <phoneticPr fontId="1"/>
  </si>
  <si>
    <t>【設備の保守計画】</t>
    <phoneticPr fontId="1"/>
  </si>
  <si>
    <t>＊　補助事業遂行上、許認可、権利関係等関係者間の調整が必要となる事項について記入する。</t>
    <phoneticPr fontId="1"/>
  </si>
  <si>
    <t>【許認可、権利関係等事業実施の前提となる事項及び実施上問題となる事項】</t>
    <phoneticPr fontId="1"/>
  </si>
  <si>
    <t>＊　他の国の補助金等（固定価格買取制度を含む。）への応募状況等を記入する。</t>
    <phoneticPr fontId="1"/>
  </si>
  <si>
    <t>【他の補助金との関係】</t>
    <phoneticPr fontId="1"/>
  </si>
  <si>
    <t>＊　「別添のとおり」と記入し、算定根拠と算定に使用した各々の設定根拠・引用元に係る具体的資料を添付すること。
　また、事業実施前後において浄水量、配水量等稼働に影響する因子については、過去実績等の根拠資料も合わせて提出すること。</t>
    <rPh sb="15" eb="17">
      <t>サンテイ</t>
    </rPh>
    <rPh sb="17" eb="19">
      <t>コンキョ</t>
    </rPh>
    <rPh sb="20" eb="22">
      <t>サンテイ</t>
    </rPh>
    <rPh sb="23" eb="25">
      <t>シヨウ</t>
    </rPh>
    <phoneticPr fontId="1"/>
  </si>
  <si>
    <t>削減量</t>
    <rPh sb="0" eb="2">
      <t>サクゲン</t>
    </rPh>
    <rPh sb="2" eb="3">
      <t>リョウ</t>
    </rPh>
    <phoneticPr fontId="1"/>
  </si>
  <si>
    <t>　</t>
    <phoneticPr fontId="1"/>
  </si>
  <si>
    <t>削減率</t>
    <rPh sb="0" eb="2">
      <t>サクゲン</t>
    </rPh>
    <rPh sb="2" eb="3">
      <t>リツ</t>
    </rPh>
    <phoneticPr fontId="1"/>
  </si>
  <si>
    <t>％</t>
    <phoneticPr fontId="1"/>
  </si>
  <si>
    <t>・公益的性格</t>
    <rPh sb="1" eb="4">
      <t>コウエキテキ</t>
    </rPh>
    <rPh sb="4" eb="6">
      <t>セイカク</t>
    </rPh>
    <phoneticPr fontId="19"/>
  </si>
  <si>
    <t>　本事業による年間ランニングコスト減少額</t>
    <rPh sb="1" eb="2">
      <t>ホン</t>
    </rPh>
    <rPh sb="2" eb="4">
      <t>ジギョウ</t>
    </rPh>
    <rPh sb="7" eb="9">
      <t>ネンカン</t>
    </rPh>
    <rPh sb="17" eb="19">
      <t>ゲンショウ</t>
    </rPh>
    <rPh sb="19" eb="20">
      <t>ガク</t>
    </rPh>
    <phoneticPr fontId="19"/>
  </si>
  <si>
    <t>円</t>
    <rPh sb="0" eb="1">
      <t>エン</t>
    </rPh>
    <phoneticPr fontId="19"/>
  </si>
  <si>
    <t>　補助対象経費の支出予定額</t>
    <rPh sb="1" eb="3">
      <t>ホジョ</t>
    </rPh>
    <rPh sb="3" eb="5">
      <t>タイショウ</t>
    </rPh>
    <rPh sb="5" eb="7">
      <t>ケイヒ</t>
    </rPh>
    <rPh sb="8" eb="10">
      <t>シシュツ</t>
    </rPh>
    <rPh sb="10" eb="12">
      <t>ヨテイ</t>
    </rPh>
    <rPh sb="12" eb="13">
      <t>ガク</t>
    </rPh>
    <phoneticPr fontId="19"/>
  </si>
  <si>
    <t>　補助金所要額</t>
    <rPh sb="1" eb="4">
      <t>ホジョキン</t>
    </rPh>
    <rPh sb="4" eb="6">
      <t>ショヨウ</t>
    </rPh>
    <rPh sb="6" eb="7">
      <t>ガク</t>
    </rPh>
    <phoneticPr fontId="19"/>
  </si>
  <si>
    <t>　補助対象経費に係る自己負担額</t>
    <rPh sb="1" eb="3">
      <t>ホジョ</t>
    </rPh>
    <rPh sb="3" eb="5">
      <t>タイショウ</t>
    </rPh>
    <rPh sb="5" eb="7">
      <t>ケイヒ</t>
    </rPh>
    <rPh sb="8" eb="9">
      <t>カカワ</t>
    </rPh>
    <rPh sb="10" eb="12">
      <t>ジコ</t>
    </rPh>
    <rPh sb="12" eb="14">
      <t>フタン</t>
    </rPh>
    <rPh sb="14" eb="15">
      <t>ガク</t>
    </rPh>
    <phoneticPr fontId="19"/>
  </si>
  <si>
    <t>　資金回収年数は</t>
    <rPh sb="1" eb="3">
      <t>シキン</t>
    </rPh>
    <rPh sb="3" eb="5">
      <t>カイシュウ</t>
    </rPh>
    <rPh sb="5" eb="7">
      <t>ネンスウ</t>
    </rPh>
    <phoneticPr fontId="19"/>
  </si>
  <si>
    <t>ランニングコスト減少額の算出過程</t>
    <rPh sb="8" eb="10">
      <t>ゲンショウ</t>
    </rPh>
    <rPh sb="10" eb="11">
      <t>ガク</t>
    </rPh>
    <rPh sb="12" eb="14">
      <t>サンシュツ</t>
    </rPh>
    <rPh sb="14" eb="16">
      <t>カテイ</t>
    </rPh>
    <phoneticPr fontId="19"/>
  </si>
  <si>
    <t>年</t>
    <rPh sb="0" eb="1">
      <t>ネン</t>
    </rPh>
    <phoneticPr fontId="19"/>
  </si>
  <si>
    <t>　※削減効果の対策別内訳・法定耐用年数</t>
    <rPh sb="13" eb="15">
      <t>ホウテイ</t>
    </rPh>
    <rPh sb="15" eb="17">
      <t>タイヨウ</t>
    </rPh>
    <rPh sb="17" eb="19">
      <t>ネンスウ</t>
    </rPh>
    <phoneticPr fontId="19"/>
  </si>
  <si>
    <t>導入設備名</t>
    <rPh sb="0" eb="2">
      <t>ドウニュウ</t>
    </rPh>
    <rPh sb="2" eb="4">
      <t>セツビ</t>
    </rPh>
    <rPh sb="4" eb="5">
      <t>メイ</t>
    </rPh>
    <phoneticPr fontId="19"/>
  </si>
  <si>
    <t>①ＣＯ２削減効果tCO2/年</t>
    <rPh sb="4" eb="6">
      <t>サクゲン</t>
    </rPh>
    <rPh sb="6" eb="8">
      <t>コウカ</t>
    </rPh>
    <rPh sb="13" eb="14">
      <t>ネン</t>
    </rPh>
    <phoneticPr fontId="19"/>
  </si>
  <si>
    <t>②法定耐用年数</t>
    <rPh sb="1" eb="3">
      <t>ホウテイ</t>
    </rPh>
    <rPh sb="3" eb="5">
      <t>タイヨウ</t>
    </rPh>
    <rPh sb="5" eb="7">
      <t>ネンスウ</t>
    </rPh>
    <phoneticPr fontId="19"/>
  </si>
  <si>
    <t>総ＣＯ２削減量　①×②</t>
    <rPh sb="0" eb="1">
      <t>ソウ</t>
    </rPh>
    <rPh sb="4" eb="6">
      <t>サクゲン</t>
    </rPh>
    <rPh sb="6" eb="7">
      <t>リョウ</t>
    </rPh>
    <phoneticPr fontId="19"/>
  </si>
  <si>
    <t xml:space="preserve"> </t>
    <phoneticPr fontId="19"/>
  </si>
  <si>
    <t>合計</t>
    <rPh sb="0" eb="2">
      <t>ゴウケイ</t>
    </rPh>
    <phoneticPr fontId="19"/>
  </si>
  <si>
    <t>【ＣＯ２削減コスト（事業経費）： 補助対象経費の支出予定額/総CO2削減量】</t>
    <rPh sb="4" eb="6">
      <t>サクゲン</t>
    </rPh>
    <rPh sb="10" eb="12">
      <t>ジギョウ</t>
    </rPh>
    <rPh sb="12" eb="14">
      <t>ケイヒ</t>
    </rPh>
    <rPh sb="17" eb="19">
      <t>ホジョ</t>
    </rPh>
    <rPh sb="19" eb="21">
      <t>タイショウ</t>
    </rPh>
    <rPh sb="21" eb="23">
      <t>ケイヒ</t>
    </rPh>
    <rPh sb="24" eb="26">
      <t>シシュツ</t>
    </rPh>
    <rPh sb="26" eb="28">
      <t>ヨテイ</t>
    </rPh>
    <rPh sb="28" eb="29">
      <t>ガク</t>
    </rPh>
    <rPh sb="30" eb="31">
      <t>ソウ</t>
    </rPh>
    <rPh sb="34" eb="36">
      <t>サクゲン</t>
    </rPh>
    <rPh sb="36" eb="37">
      <t>リョウ</t>
    </rPh>
    <phoneticPr fontId="19"/>
  </si>
  <si>
    <t>総ＣＯ２削減量</t>
    <rPh sb="0" eb="1">
      <t>ソウ</t>
    </rPh>
    <rPh sb="4" eb="6">
      <t>サクゲン</t>
    </rPh>
    <rPh sb="6" eb="7">
      <t>リョウ</t>
    </rPh>
    <phoneticPr fontId="19"/>
  </si>
  <si>
    <t>ＣＯ２排出量１トンを削減するために必要なコスト</t>
    <rPh sb="3" eb="5">
      <t>ハイシュツ</t>
    </rPh>
    <rPh sb="5" eb="6">
      <t>リョウ</t>
    </rPh>
    <rPh sb="10" eb="12">
      <t>サクゲン</t>
    </rPh>
    <rPh sb="17" eb="19">
      <t>ヒツヨウ</t>
    </rPh>
    <phoneticPr fontId="19"/>
  </si>
  <si>
    <t>【ＣＯ２削減コスト（補助金）： 補助金の支出見込み額/総CO2削減量】</t>
    <rPh sb="4" eb="6">
      <t>サクゲン</t>
    </rPh>
    <rPh sb="10" eb="13">
      <t>ホジョキン</t>
    </rPh>
    <rPh sb="16" eb="18">
      <t>ホジョ</t>
    </rPh>
    <rPh sb="18" eb="19">
      <t>キン</t>
    </rPh>
    <rPh sb="20" eb="22">
      <t>シシュツ</t>
    </rPh>
    <rPh sb="22" eb="24">
      <t>ミコ</t>
    </rPh>
    <rPh sb="25" eb="26">
      <t>ガク</t>
    </rPh>
    <rPh sb="27" eb="28">
      <t>ソウ</t>
    </rPh>
    <rPh sb="31" eb="33">
      <t>サクゲン</t>
    </rPh>
    <rPh sb="33" eb="34">
      <t>リョウ</t>
    </rPh>
    <phoneticPr fontId="19"/>
  </si>
  <si>
    <t>ＣＯ２排出量１トンを削減するために必要な補助金</t>
    <rPh sb="3" eb="5">
      <t>ハイシュツ</t>
    </rPh>
    <rPh sb="5" eb="6">
      <t>リョウ</t>
    </rPh>
    <rPh sb="10" eb="12">
      <t>サクゲン</t>
    </rPh>
    <rPh sb="17" eb="19">
      <t>ヒツヨウ</t>
    </rPh>
    <rPh sb="20" eb="23">
      <t>ホジョキン</t>
    </rPh>
    <phoneticPr fontId="19"/>
  </si>
  <si>
    <t>ｔCO2</t>
    <phoneticPr fontId="19"/>
  </si>
  <si>
    <t>円/ｔCO2</t>
    <rPh sb="0" eb="1">
      <t>エン</t>
    </rPh>
    <phoneticPr fontId="19"/>
  </si>
  <si>
    <t>金額(円)</t>
    <rPh sb="0" eb="2">
      <t>キンガク</t>
    </rPh>
    <rPh sb="3" eb="4">
      <t>エン</t>
    </rPh>
    <phoneticPr fontId="19"/>
  </si>
  <si>
    <t>補助金申請額(円)</t>
    <rPh sb="0" eb="3">
      <t>ホジョキン</t>
    </rPh>
    <rPh sb="3" eb="5">
      <t>シンセイ</t>
    </rPh>
    <rPh sb="5" eb="6">
      <t>ガク</t>
    </rPh>
    <rPh sb="7" eb="8">
      <t>エン</t>
    </rPh>
    <phoneticPr fontId="19"/>
  </si>
  <si>
    <t>自己資金(円)</t>
    <rPh sb="0" eb="2">
      <t>ジコ</t>
    </rPh>
    <rPh sb="2" eb="4">
      <t>シキン</t>
    </rPh>
    <rPh sb="5" eb="6">
      <t>エン</t>
    </rPh>
    <phoneticPr fontId="19"/>
  </si>
  <si>
    <t>借入金(円)</t>
    <phoneticPr fontId="19"/>
  </si>
  <si>
    <t xml:space="preserve">抵当権の設定 </t>
    <phoneticPr fontId="19"/>
  </si>
  <si>
    <t>※半角数字のみ入力、単位(円)は不要</t>
    <rPh sb="1" eb="3">
      <t>ハンカク</t>
    </rPh>
    <rPh sb="3" eb="5">
      <t>スウジ</t>
    </rPh>
    <rPh sb="7" eb="9">
      <t>ニュウリョク</t>
    </rPh>
    <rPh sb="10" eb="12">
      <t>タンイ</t>
    </rPh>
    <rPh sb="13" eb="14">
      <t>エン</t>
    </rPh>
    <rPh sb="16" eb="18">
      <t>フヨウ</t>
    </rPh>
    <phoneticPr fontId="19"/>
  </si>
  <si>
    <t>あり（根抵当）</t>
  </si>
  <si>
    <t>/年</t>
    <rPh sb="1" eb="2">
      <t>ネン</t>
    </rPh>
    <phoneticPr fontId="19"/>
  </si>
  <si>
    <t>補助対象経費の支出予定額</t>
    <rPh sb="0" eb="2">
      <t>ホジョ</t>
    </rPh>
    <rPh sb="2" eb="4">
      <t>タイショウ</t>
    </rPh>
    <rPh sb="4" eb="6">
      <t>ケイヒ</t>
    </rPh>
    <rPh sb="7" eb="9">
      <t>シシュツ</t>
    </rPh>
    <rPh sb="9" eb="11">
      <t>ヨテイ</t>
    </rPh>
    <rPh sb="11" eb="12">
      <t>ガク</t>
    </rPh>
    <phoneticPr fontId="19"/>
  </si>
  <si>
    <t>補助対象経費に対する補助金の支出見込み額</t>
    <rPh sb="0" eb="2">
      <t>ホジョ</t>
    </rPh>
    <rPh sb="2" eb="4">
      <t>タイショウ</t>
    </rPh>
    <rPh sb="4" eb="6">
      <t>ケイヒ</t>
    </rPh>
    <rPh sb="7" eb="8">
      <t>タイ</t>
    </rPh>
    <rPh sb="10" eb="12">
      <t>ホジョ</t>
    </rPh>
    <rPh sb="14" eb="16">
      <t>シシュツ</t>
    </rPh>
    <rPh sb="16" eb="18">
      <t>ミコ</t>
    </rPh>
    <rPh sb="19" eb="20">
      <t>テイガク</t>
    </rPh>
    <phoneticPr fontId="19"/>
  </si>
  <si>
    <t>【ＣＯ２削減コストが４０，０００円を上回る場合】</t>
    <rPh sb="4" eb="6">
      <t>サクゲン</t>
    </rPh>
    <rPh sb="16" eb="17">
      <t>エン</t>
    </rPh>
    <rPh sb="18" eb="20">
      <t>ウワマワ</t>
    </rPh>
    <rPh sb="21" eb="23">
      <t>バアイ</t>
    </rPh>
    <rPh sb="23" eb="24">
      <t>ゲンリョウ</t>
    </rPh>
    <phoneticPr fontId="19"/>
  </si>
  <si>
    <t>企業債（円）</t>
    <rPh sb="0" eb="2">
      <t>キギョウ</t>
    </rPh>
    <rPh sb="2" eb="3">
      <t>サイ</t>
    </rPh>
    <rPh sb="4" eb="5">
      <t>エン</t>
    </rPh>
    <phoneticPr fontId="19"/>
  </si>
  <si>
    <t>別紙１-２</t>
    <phoneticPr fontId="1"/>
  </si>
  <si>
    <t>別紙１-３</t>
    <phoneticPr fontId="1"/>
  </si>
  <si>
    <t>(7)×１/２</t>
    <phoneticPr fontId="1"/>
  </si>
  <si>
    <t>別紙２-２</t>
    <phoneticPr fontId="1"/>
  </si>
  <si>
    <t>別紙２-３</t>
    <phoneticPr fontId="1"/>
  </si>
  <si>
    <t>1. 下水道中期経営計画に記載あり</t>
    <phoneticPr fontId="1"/>
  </si>
  <si>
    <r>
      <rPr>
        <sz val="9"/>
        <color theme="0" tint="-0.499984740745262"/>
        <rFont val="ＭＳ 明朝"/>
        <family val="1"/>
        <charset val="128"/>
      </rPr>
      <t>＊　事業の実施スケジュールを記入する。</t>
    </r>
    <r>
      <rPr>
        <sz val="9"/>
        <color theme="1"/>
        <rFont val="ＭＳ 明朝"/>
        <family val="1"/>
        <charset val="128"/>
      </rPr>
      <t xml:space="preserve">
＊　実施スケジュール（別紙を添付）</t>
    </r>
    <phoneticPr fontId="1"/>
  </si>
  <si>
    <t>【ＣＯ２削減コストが１００，０００円を上回る場合】</t>
    <rPh sb="4" eb="6">
      <t>サクゲン</t>
    </rPh>
    <rPh sb="17" eb="18">
      <t>エン</t>
    </rPh>
    <rPh sb="19" eb="21">
      <t>ウワマワ</t>
    </rPh>
    <rPh sb="22" eb="24">
      <t>バアイ</t>
    </rPh>
    <rPh sb="24" eb="25">
      <t>ゲンリョウ</t>
    </rPh>
    <phoneticPr fontId="19"/>
  </si>
  <si>
    <t>別紙２</t>
    <phoneticPr fontId="1"/>
  </si>
  <si>
    <t>省エネルギー施設・設備</t>
    <phoneticPr fontId="1"/>
  </si>
  <si>
    <t>総事業費</t>
    <rPh sb="0" eb="4">
      <t>ソウジギョウヒ</t>
    </rPh>
    <phoneticPr fontId="1"/>
  </si>
  <si>
    <t>寄付金その他の収入</t>
    <rPh sb="0" eb="3">
      <t>キフキン</t>
    </rPh>
    <rPh sb="5" eb="6">
      <t>タ</t>
    </rPh>
    <rPh sb="7" eb="9">
      <t>シュウニュウ</t>
    </rPh>
    <phoneticPr fontId="1"/>
  </si>
  <si>
    <t>補助金所要額</t>
    <rPh sb="0" eb="3">
      <t>ホジョキン</t>
    </rPh>
    <rPh sb="3" eb="6">
      <t>ショヨウガク</t>
    </rPh>
    <phoneticPr fontId="1"/>
  </si>
  <si>
    <t>計</t>
    <rPh sb="0" eb="1">
      <t>ケイ</t>
    </rPh>
    <phoneticPr fontId="1"/>
  </si>
  <si>
    <t>再生可能エネルギー施設･設備
(太陽光発電)</t>
    <phoneticPr fontId="1"/>
  </si>
  <si>
    <t>再生可能エネルギー施設･設備
(太陽光発電以外)</t>
    <phoneticPr fontId="1"/>
  </si>
  <si>
    <t>2.水道事業ビジョンに記載あり　</t>
    <phoneticPr fontId="19"/>
  </si>
  <si>
    <t>3. 地球温暖化対策地方公共団体実行計画（事務事業編）に記載あり</t>
    <phoneticPr fontId="1"/>
  </si>
  <si>
    <t>4.環境基本計画に記載あり</t>
    <rPh sb="2" eb="4">
      <t>カンキョウ</t>
    </rPh>
    <rPh sb="4" eb="6">
      <t>キホン</t>
    </rPh>
    <rPh sb="6" eb="8">
      <t>ケイカク</t>
    </rPh>
    <rPh sb="9" eb="11">
      <t>キサイ</t>
    </rPh>
    <phoneticPr fontId="1"/>
  </si>
  <si>
    <t>5. その他（　　　　　　　　　　　）に記載あり</t>
    <phoneticPr fontId="1"/>
  </si>
  <si>
    <t>6. 記載なし</t>
    <phoneticPr fontId="1"/>
  </si>
  <si>
    <t>施設・設備を設置する事業体</t>
    <phoneticPr fontId="19"/>
  </si>
  <si>
    <t>別紙１</t>
    <phoneticPr fontId="1"/>
  </si>
  <si>
    <t>水インフラにおける脱炭素化推進事業
（水インフラのCO2削減設備導入支援事業）
事業実施計画書</t>
    <phoneticPr fontId="1"/>
  </si>
  <si>
    <t>水インフラにおける脱炭素化推進事業
（水インフラのCO2削減設備導入支援事業）
事業実施計画書（再生可能エネルギー施設･設備(太陽光発電設備)）</t>
    <rPh sb="63" eb="66">
      <t>タイヨウコウ</t>
    </rPh>
    <rPh sb="66" eb="68">
      <t>ハツデン</t>
    </rPh>
    <rPh sb="68" eb="70">
      <t>セツビ</t>
    </rPh>
    <phoneticPr fontId="1"/>
  </si>
  <si>
    <t>水インフラにおける脱炭素化推進事業
（水インフラのCO2削減設備導入支援事業）
事業実施計画書（再生可能エネルギー施設･設備(太陽光発電設備以外)）</t>
    <rPh sb="63" eb="66">
      <t>タイヨウコウ</t>
    </rPh>
    <rPh sb="66" eb="68">
      <t>ハツデン</t>
    </rPh>
    <rPh sb="68" eb="70">
      <t>セツビ</t>
    </rPh>
    <rPh sb="70" eb="72">
      <t>イガイ</t>
    </rPh>
    <phoneticPr fontId="1"/>
  </si>
  <si>
    <t>水インフラにおける脱炭素化推進事業
（水インフラのCO2削減設備導入支援事業）
事業実施計画書（省エネルギー施設・設備）</t>
    <phoneticPr fontId="1"/>
  </si>
  <si>
    <t>電力調達も勘案し施設全体で再エネ100％となる事業である</t>
    <rPh sb="8" eb="10">
      <t>シセツ</t>
    </rPh>
    <rPh sb="10" eb="12">
      <t>ゼンタイ</t>
    </rPh>
    <phoneticPr fontId="19"/>
  </si>
  <si>
    <t>選択してください</t>
  </si>
  <si>
    <t>水インフラにおける脱炭素化推進事業
（水インフラのCO2削減設備導入支援事業）
経費内訳（合計）</t>
    <rPh sb="45" eb="47">
      <t>ゴウケイ</t>
    </rPh>
    <phoneticPr fontId="1"/>
  </si>
  <si>
    <t>水インフラにおける脱炭素化推進事業
（水インフラのCO2削減設備導入支援事業）経費内訳
[再生可能エネルギー施設･設備(太陽光発電)]</t>
    <phoneticPr fontId="1"/>
  </si>
  <si>
    <t>水インフラにおける脱炭素化推進事業
（水インフラのCO2削減設備導入支援事業）経費内訳
[再生可能エネルギー施設･設備(太陽光発電以外)]</t>
    <rPh sb="60" eb="63">
      <t>タイヨウコウ</t>
    </rPh>
    <rPh sb="63" eb="65">
      <t>ハツデン</t>
    </rPh>
    <rPh sb="65" eb="67">
      <t>イガイ</t>
    </rPh>
    <phoneticPr fontId="1"/>
  </si>
  <si>
    <t>水インフラにおける脱炭素化推進事業
（水インフラのCO2削減設備導入支援事業）経費内訳
[省エネルギー施設・設備]</t>
    <phoneticPr fontId="1"/>
  </si>
  <si>
    <t>４０，０００円×総ＣＯ２削減量（ｔ）</t>
    <phoneticPr fontId="19"/>
  </si>
  <si>
    <t>１００，０００円×総ＣＯ２削減量（ｔ）</t>
    <phoneticPr fontId="19"/>
  </si>
  <si>
    <t>-</t>
    <phoneticPr fontId="1"/>
  </si>
  <si>
    <t>デコ活応援団への参画</t>
    <phoneticPr fontId="19"/>
  </si>
  <si>
    <t>デコ活応援団への参画、
デコ活宣言の実施</t>
    <phoneticPr fontId="19"/>
  </si>
  <si>
    <t>デコ活宣言</t>
    <phoneticPr fontId="19"/>
  </si>
  <si>
    <t>対象施設</t>
    <rPh sb="0" eb="2">
      <t>タイショウ</t>
    </rPh>
    <rPh sb="2" eb="4">
      <t>シセツ</t>
    </rPh>
    <phoneticPr fontId="19"/>
  </si>
  <si>
    <t>別紙２-１-１</t>
    <phoneticPr fontId="1"/>
  </si>
  <si>
    <t>所要経費</t>
    <phoneticPr fontId="1"/>
  </si>
  <si>
    <t>別紙２－１－２</t>
    <phoneticPr fontId="1"/>
  </si>
  <si>
    <t>水インフラにおける脱炭素化推進事業
（水インフラのCO2削減設備導入支援事業）経費内訳
[野立て方式または屋根置き方式の太陽光発電部分]</t>
    <rPh sb="60" eb="63">
      <t>タイヨウコウ</t>
    </rPh>
    <rPh sb="63" eb="65">
      <t>ハツデン</t>
    </rPh>
    <rPh sb="65" eb="67">
      <t>ブブン</t>
    </rPh>
    <phoneticPr fontId="1"/>
  </si>
  <si>
    <t>(1)総事業費</t>
    <phoneticPr fontId="1"/>
  </si>
  <si>
    <t>②寄付金その他の収入</t>
    <phoneticPr fontId="1"/>
  </si>
  <si>
    <t>③差引額</t>
    <phoneticPr fontId="1"/>
  </si>
  <si>
    <t>①－②</t>
    <phoneticPr fontId="1"/>
  </si>
  <si>
    <t>④補助対象経費支出予定額</t>
    <phoneticPr fontId="1"/>
  </si>
  <si>
    <t>⑤基準額</t>
    <phoneticPr fontId="1"/>
  </si>
  <si>
    <t>⑥選定額</t>
    <phoneticPr fontId="1"/>
  </si>
  <si>
    <t>④と⑤を比較して少ない方の額</t>
    <phoneticPr fontId="1"/>
  </si>
  <si>
    <t>⑦補助基本額</t>
    <phoneticPr fontId="1"/>
  </si>
  <si>
    <t>③と⑥を比較して少ない方の額</t>
    <phoneticPr fontId="1"/>
  </si>
  <si>
    <t>⑧補助金所要額</t>
    <phoneticPr fontId="1"/>
  </si>
  <si>
    <t>⑦×１/３</t>
    <phoneticPr fontId="1"/>
  </si>
  <si>
    <t>(8)補助金所要額</t>
    <phoneticPr fontId="1"/>
  </si>
  <si>
    <t>別紙２－２の（８）補助金所要額欄に次の額を記入すること。</t>
    <rPh sb="0" eb="2">
      <t>ベッシ</t>
    </rPh>
    <rPh sb="9" eb="12">
      <t>ホジョキン</t>
    </rPh>
    <rPh sb="12" eb="14">
      <t>ショヨウ</t>
    </rPh>
    <rPh sb="14" eb="15">
      <t>ガク</t>
    </rPh>
    <rPh sb="15" eb="16">
      <t>ラン</t>
    </rPh>
    <rPh sb="17" eb="18">
      <t>ツギ</t>
    </rPh>
    <rPh sb="19" eb="20">
      <t>ガク</t>
    </rPh>
    <rPh sb="21" eb="23">
      <t>キニュウ</t>
    </rPh>
    <phoneticPr fontId="19"/>
  </si>
  <si>
    <t>別紙２－３の（８）補助金所要額欄に次の額を記入すること。</t>
    <rPh sb="0" eb="2">
      <t>ベッシ</t>
    </rPh>
    <rPh sb="9" eb="12">
      <t>ホジョキン</t>
    </rPh>
    <rPh sb="12" eb="14">
      <t>ショヨウ</t>
    </rPh>
    <rPh sb="14" eb="15">
      <t>ガク</t>
    </rPh>
    <rPh sb="15" eb="16">
      <t>ラン</t>
    </rPh>
    <rPh sb="17" eb="18">
      <t>ツギ</t>
    </rPh>
    <rPh sb="19" eb="20">
      <t>ガク</t>
    </rPh>
    <rPh sb="21" eb="23">
      <t>キニュウ</t>
    </rPh>
    <phoneticPr fontId="19"/>
  </si>
  <si>
    <t>(3)補助対象経費支出予定額</t>
    <phoneticPr fontId="1"/>
  </si>
  <si>
    <t>(4)補助金所要額</t>
    <phoneticPr fontId="1"/>
  </si>
  <si>
    <t>①事業費</t>
    <phoneticPr fontId="1"/>
  </si>
  <si>
    <t>水インフラにおける脱炭素化推進事業
（水インフラのCO2削減設備導入支援事業）経費内訳
[その他太陽光（カーポート等）及び蓄電池設備等]</t>
    <rPh sb="47" eb="48">
      <t>タ</t>
    </rPh>
    <rPh sb="48" eb="51">
      <t>タイヨウコウ</t>
    </rPh>
    <rPh sb="57" eb="58">
      <t>トウ</t>
    </rPh>
    <rPh sb="59" eb="60">
      <t>オヨ</t>
    </rPh>
    <rPh sb="61" eb="64">
      <t>チクデンチ</t>
    </rPh>
    <rPh sb="64" eb="67">
      <t>セツビトウ</t>
    </rPh>
    <phoneticPr fontId="1"/>
  </si>
  <si>
    <r>
      <t>(5)補助金所要額</t>
    </r>
    <r>
      <rPr>
        <sz val="8"/>
        <color theme="1"/>
        <rFont val="ＭＳ 明朝"/>
        <family val="1"/>
        <charset val="128"/>
      </rPr>
      <t>（ＣＯ２削減コストが40,000円を上回る場合）</t>
    </r>
    <phoneticPr fontId="1"/>
  </si>
  <si>
    <t>別紙２－１の（５）補助金所要額欄に次の額を記入すること。</t>
    <rPh sb="0" eb="2">
      <t>ベッシ</t>
    </rPh>
    <rPh sb="9" eb="12">
      <t>ホジョキン</t>
    </rPh>
    <rPh sb="12" eb="14">
      <t>ショヨウ</t>
    </rPh>
    <rPh sb="14" eb="15">
      <t>ガク</t>
    </rPh>
    <rPh sb="15" eb="16">
      <t>ラン</t>
    </rPh>
    <rPh sb="17" eb="18">
      <t>ツギ</t>
    </rPh>
    <rPh sb="19" eb="20">
      <t>ガク</t>
    </rPh>
    <rPh sb="21" eb="23">
      <t>キニュウ</t>
    </rPh>
    <rPh sb="22" eb="23">
      <t>ツギ</t>
    </rPh>
    <rPh sb="24" eb="25">
      <t>ガク</t>
    </rPh>
    <rPh sb="26" eb="28">
      <t>キニュウ</t>
    </rPh>
    <phoneticPr fontId="19"/>
  </si>
  <si>
    <t>＜資金回収年数＞</t>
    <rPh sb="1" eb="3">
      <t>シキン</t>
    </rPh>
    <rPh sb="3" eb="5">
      <t>カイシュウ</t>
    </rPh>
    <rPh sb="5" eb="7">
      <t>ネンスウ</t>
    </rPh>
    <phoneticPr fontId="19"/>
  </si>
  <si>
    <t>＜対象設備に関する事項＞</t>
    <rPh sb="1" eb="3">
      <t>タイショウ</t>
    </rPh>
    <rPh sb="3" eb="5">
      <t>セツビ</t>
    </rPh>
    <rPh sb="6" eb="7">
      <t>カン</t>
    </rPh>
    <rPh sb="9" eb="11">
      <t>ジコウ</t>
    </rPh>
    <phoneticPr fontId="19"/>
  </si>
  <si>
    <t>下水道施設は中小規模（処理能力（日最大）が約５万㎥/日以下）の下水処理場に限り、また、主たる設備が、社会資本整備総合交付金（国土交通省）の対象に該当しない事業に限ります。また、集落排水施設については、農林水産省所管の補助事業では補助対象とならない場合に限ります。今回の設備が、国土交通省の交付金対象外、農林水産省の補助対象にならない設備であることについて記載してください。</t>
    <rPh sb="131" eb="133">
      <t>コンカイ</t>
    </rPh>
    <rPh sb="134" eb="136">
      <t>セツビ</t>
    </rPh>
    <rPh sb="138" eb="143">
      <t>コクドコウツウショウ</t>
    </rPh>
    <rPh sb="144" eb="147">
      <t>コウフキン</t>
    </rPh>
    <rPh sb="147" eb="149">
      <t>タイショウ</t>
    </rPh>
    <rPh sb="149" eb="150">
      <t>ガイ</t>
    </rPh>
    <rPh sb="151" eb="156">
      <t>ノウリンスイサンショウ</t>
    </rPh>
    <rPh sb="157" eb="161">
      <t>ホジョタイショウ</t>
    </rPh>
    <rPh sb="166" eb="168">
      <t>セツビ</t>
    </rPh>
    <rPh sb="177" eb="179">
      <t>キサイ</t>
    </rPh>
    <phoneticPr fontId="1"/>
  </si>
  <si>
    <t>自己所有</t>
  </si>
  <si>
    <t>区分</t>
    <rPh sb="0" eb="2">
      <t>クブン</t>
    </rPh>
    <phoneticPr fontId="1"/>
  </si>
  <si>
    <t>PPA等</t>
  </si>
  <si>
    <t>補助金所要額</t>
    <rPh sb="0" eb="3">
      <t>ホジョキン</t>
    </rPh>
    <rPh sb="3" eb="5">
      <t>ショヨウ</t>
    </rPh>
    <rPh sb="5" eb="6">
      <t>ガク</t>
    </rPh>
    <phoneticPr fontId="1"/>
  </si>
  <si>
    <t>PCS容量(kW)</t>
    <rPh sb="3" eb="5">
      <t>ヨウリョウ</t>
    </rPh>
    <phoneticPr fontId="1"/>
  </si>
  <si>
    <t>備考</t>
    <rPh sb="0" eb="2">
      <t>ビコウ</t>
    </rPh>
    <phoneticPr fontId="1"/>
  </si>
  <si>
    <t>内容</t>
    <rPh sb="0" eb="2">
      <t>ナイヨウ</t>
    </rPh>
    <phoneticPr fontId="1"/>
  </si>
  <si>
    <t>設置容量を基にした補助金所要額</t>
    <rPh sb="0" eb="2">
      <t>セッチ</t>
    </rPh>
    <rPh sb="2" eb="4">
      <t>ヨウリョウ</t>
    </rPh>
    <rPh sb="5" eb="6">
      <t>モト</t>
    </rPh>
    <rPh sb="9" eb="12">
      <t>ホジョキン</t>
    </rPh>
    <rPh sb="12" eb="15">
      <t>ショヨウガク</t>
    </rPh>
    <phoneticPr fontId="1"/>
  </si>
  <si>
    <t>設備Ａ</t>
    <rPh sb="0" eb="2">
      <t>セツビ</t>
    </rPh>
    <phoneticPr fontId="1"/>
  </si>
  <si>
    <t>ア</t>
    <phoneticPr fontId="1"/>
  </si>
  <si>
    <t>補助単価</t>
    <rPh sb="0" eb="2">
      <t>ホジョ</t>
    </rPh>
    <rPh sb="2" eb="4">
      <t>タンカ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</si>
</sst>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円&quot;"/>
    <numFmt numFmtId="177" formatCode="#,##0.0;[Red]\-#,##0.0"/>
    <numFmt numFmtId="178" formatCode="##,##0.00,&quot;tCO2年&quot;"/>
    <numFmt numFmtId="179" formatCode="0\ &quot;年&quot;"/>
    <numFmt numFmtId="180" formatCode="##,##0.00\ &quot;tCO2&quot;"/>
    <numFmt numFmtId="181" formatCode="0.00\ \t\C\O\2"/>
    <numFmt numFmtId="182" formatCode="0.00\ \t\C\O\2&quot;年&quot;\ "/>
    <numFmt numFmtId="183" formatCode="#,##0_ "/>
  </numFmts>
  <fonts count="31">
    <font>
      <sz val="11"/>
      <color theme="1"/>
      <name val="游ゴシック"/>
      <family val="2"/>
      <charset val="128"/>
      <scheme val="minor"/>
    </font>
    <font>
      <sz val="6"/>
      <name val="游ゴシック"/>
      <family val="2"/>
      <charset val="128"/>
      <scheme val="minor"/>
    </font>
    <font>
      <sz val="12"/>
      <color theme="1"/>
      <name val="Century"/>
      <family val="1"/>
    </font>
    <font>
      <sz val="9.5"/>
      <color theme="1"/>
      <name val="ＭＳ 明朝"/>
      <family val="1"/>
      <charset val="128"/>
    </font>
    <font>
      <sz val="9.5"/>
      <color theme="1"/>
      <name val="Century"/>
      <family val="1"/>
    </font>
    <font>
      <sz val="9"/>
      <color theme="1"/>
      <name val="ＭＳ 明朝"/>
      <family val="1"/>
      <charset val="128"/>
    </font>
    <font>
      <sz val="8.5"/>
      <color theme="1"/>
      <name val="ＭＳ 明朝"/>
      <family val="1"/>
      <charset val="128"/>
    </font>
    <font>
      <sz val="9"/>
      <color theme="1"/>
      <name val="Century"/>
      <family val="1"/>
    </font>
    <font>
      <sz val="7.5"/>
      <color theme="1"/>
      <name val="ＭＳ 明朝"/>
      <family val="1"/>
      <charset val="128"/>
    </font>
    <font>
      <sz val="9"/>
      <color theme="1"/>
      <name val="ＭＳ ゴシック"/>
      <family val="3"/>
      <charset val="128"/>
    </font>
    <font>
      <sz val="11"/>
      <color theme="1"/>
      <name val="ＭＳ 明朝"/>
      <family val="1"/>
      <charset val="128"/>
    </font>
    <font>
      <sz val="9"/>
      <color theme="1"/>
      <name val="游ゴシック"/>
      <family val="3"/>
      <charset val="128"/>
      <scheme val="minor"/>
    </font>
    <font>
      <sz val="9"/>
      <color theme="1"/>
      <name val="ＭＳ ゴシック"/>
      <family val="1"/>
      <charset val="128"/>
    </font>
    <font>
      <sz val="11"/>
      <color theme="1"/>
      <name val="游ゴシック"/>
      <family val="2"/>
      <charset val="128"/>
      <scheme val="minor"/>
    </font>
    <font>
      <sz val="11"/>
      <color theme="0"/>
      <name val="ＭＳ 明朝"/>
      <family val="1"/>
      <charset val="128"/>
    </font>
    <font>
      <sz val="9"/>
      <color theme="0" tint="-0.499984740745262"/>
      <name val="ＭＳ 明朝"/>
      <family val="1"/>
      <charset val="128"/>
    </font>
    <font>
      <sz val="9"/>
      <color theme="0" tint="-0.499984740745262"/>
      <name val="ＭＳ ゴシック"/>
      <family val="3"/>
      <charset val="128"/>
    </font>
    <font>
      <sz val="9"/>
      <color theme="0" tint="-0.499984740745262"/>
      <name val="ＭＳ ゴシック"/>
      <family val="1"/>
      <charset val="128"/>
    </font>
    <font>
      <b/>
      <sz val="9"/>
      <color indexed="81"/>
      <name val="MS P ゴシック"/>
      <family val="3"/>
      <charset val="128"/>
    </font>
    <font>
      <sz val="6"/>
      <name val="ＭＳ Ｐゴシック"/>
      <family val="3"/>
      <charset val="128"/>
    </font>
    <font>
      <sz val="9"/>
      <color indexed="81"/>
      <name val="MS P ゴシック"/>
      <family val="3"/>
      <charset val="128"/>
    </font>
    <font>
      <sz val="9"/>
      <color rgb="FF000000"/>
      <name val="ＭＳ 明朝"/>
      <family val="1"/>
      <charset val="128"/>
    </font>
    <font>
      <sz val="11"/>
      <color rgb="FF000000"/>
      <name val="ＭＳ 明朝"/>
      <family val="1"/>
      <charset val="128"/>
    </font>
    <font>
      <sz val="8"/>
      <color rgb="FF000000"/>
      <name val="ＭＳ 明朝"/>
      <family val="1"/>
      <charset val="128"/>
    </font>
    <font>
      <sz val="9"/>
      <color rgb="FFFFFFFF"/>
      <name val="ＭＳ 明朝"/>
      <family val="1"/>
      <charset val="128"/>
    </font>
    <font>
      <b/>
      <sz val="9"/>
      <color rgb="FFFF0000"/>
      <name val="Yu Gothic"/>
      <family val="3"/>
      <charset val="128"/>
    </font>
    <font>
      <sz val="9"/>
      <name val="ＭＳ 明朝"/>
      <family val="1"/>
      <charset val="128"/>
    </font>
    <font>
      <sz val="9"/>
      <color rgb="FFFF0000"/>
      <name val="ＭＳ 明朝"/>
      <family val="1"/>
      <charset val="128"/>
    </font>
    <font>
      <sz val="8"/>
      <color theme="1"/>
      <name val="ＭＳ 明朝"/>
      <family val="1"/>
      <charset val="128"/>
    </font>
    <font>
      <sz val="6"/>
      <color theme="1"/>
      <name val="游ゴシック"/>
      <family val="2"/>
      <charset val="128"/>
      <scheme val="minor"/>
    </font>
    <font>
      <sz val="6"/>
      <color theme="1"/>
      <name val="游ゴシック"/>
      <family val="3"/>
      <charset val="128"/>
      <scheme val="minor"/>
    </font>
  </fonts>
  <fills count="10">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rgb="FFFFF2CC"/>
        <bgColor indexed="64"/>
      </patternFill>
    </fill>
    <fill>
      <patternFill patternType="solid">
        <fgColor rgb="FFFFFFFF"/>
        <bgColor rgb="FF000000"/>
      </patternFill>
    </fill>
    <fill>
      <patternFill patternType="solid">
        <fgColor rgb="FFFDE9D9"/>
        <bgColor rgb="FF000000"/>
      </patternFill>
    </fill>
    <fill>
      <patternFill patternType="solid">
        <fgColor rgb="FFFFF2CC"/>
        <bgColor rgb="FF000000"/>
      </patternFill>
    </fill>
    <fill>
      <patternFill patternType="solid">
        <fgColor theme="5" tint="0.79998168889431442"/>
        <bgColor indexed="64"/>
      </patternFill>
    </fill>
    <fill>
      <patternFill patternType="solid">
        <fgColor rgb="FFFFFFCC"/>
        <bgColor indexed="64"/>
      </patternFill>
    </fill>
  </fills>
  <borders count="128">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ck">
        <color rgb="FF000000"/>
      </right>
      <top style="thick">
        <color rgb="FF000000"/>
      </top>
      <bottom style="thick">
        <color rgb="FF000000"/>
      </bottom>
      <diagonal/>
    </border>
    <border>
      <left/>
      <right/>
      <top style="thick">
        <color rgb="FF000000"/>
      </top>
      <bottom/>
      <diagonal/>
    </border>
    <border>
      <left/>
      <right style="thick">
        <color rgb="FF000000"/>
      </right>
      <top style="thick">
        <color rgb="FF000000"/>
      </top>
      <bottom/>
      <diagonal/>
    </border>
    <border>
      <left/>
      <right/>
      <top/>
      <bottom style="thick">
        <color rgb="FF000000"/>
      </bottom>
      <diagonal/>
    </border>
    <border>
      <left/>
      <right style="thick">
        <color rgb="FF000000"/>
      </right>
      <top/>
      <bottom style="thick">
        <color rgb="FF000000"/>
      </bottom>
      <diagonal/>
    </border>
    <border>
      <left/>
      <right style="thick">
        <color rgb="FF000000"/>
      </right>
      <top/>
      <bottom/>
      <diagonal/>
    </border>
    <border>
      <left style="thick">
        <color rgb="FF000000"/>
      </left>
      <right/>
      <top/>
      <bottom style="thick">
        <color rgb="FF000000"/>
      </bottom>
      <diagonal/>
    </border>
    <border>
      <left style="thick">
        <color rgb="FF000000"/>
      </left>
      <right/>
      <top/>
      <bottom/>
      <diagonal/>
    </border>
    <border>
      <left style="thick">
        <color rgb="FF000000"/>
      </left>
      <right/>
      <top style="thick">
        <color rgb="FF000000"/>
      </top>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ck">
        <color rgb="FF000000"/>
      </right>
      <top style="thin">
        <color rgb="FF000000"/>
      </top>
      <bottom/>
      <diagonal/>
    </border>
    <border>
      <left/>
      <right style="thin">
        <color rgb="FF000000"/>
      </right>
      <top style="thin">
        <color rgb="FF000000"/>
      </top>
      <bottom/>
      <diagonal/>
    </border>
    <border>
      <left style="thin">
        <color rgb="FF000000"/>
      </left>
      <right/>
      <top/>
      <bottom style="thick">
        <color rgb="FF000000"/>
      </bottom>
      <diagonal/>
    </border>
    <border>
      <left/>
      <right style="thin">
        <color rgb="FF000000"/>
      </right>
      <top/>
      <bottom style="thick">
        <color rgb="FF000000"/>
      </bottom>
      <diagonal/>
    </border>
    <border>
      <left style="thin">
        <color rgb="FF000000"/>
      </left>
      <right/>
      <top style="thick">
        <color rgb="FF000000"/>
      </top>
      <bottom/>
      <diagonal/>
    </border>
    <border>
      <left/>
      <right style="thin">
        <color rgb="FF000000"/>
      </right>
      <top style="thick">
        <color rgb="FF000000"/>
      </top>
      <bottom/>
      <diagonal/>
    </border>
    <border>
      <left style="thin">
        <color rgb="FF000000"/>
      </left>
      <right/>
      <top style="thick">
        <color rgb="FF000000"/>
      </top>
      <bottom style="thin">
        <color rgb="FF000000"/>
      </bottom>
      <diagonal/>
    </border>
    <border>
      <left/>
      <right/>
      <top style="thick">
        <color rgb="FF000000"/>
      </top>
      <bottom style="thin">
        <color rgb="FF000000"/>
      </bottom>
      <diagonal/>
    </border>
    <border>
      <left/>
      <right style="thick">
        <color rgb="FF000000"/>
      </right>
      <top style="thick">
        <color rgb="FF000000"/>
      </top>
      <bottom style="thin">
        <color rgb="FF000000"/>
      </bottom>
      <diagonal/>
    </border>
    <border>
      <left style="thick">
        <color rgb="FF000000"/>
      </left>
      <right/>
      <top style="thick">
        <color rgb="FF000000"/>
      </top>
      <bottom style="thin">
        <color rgb="FF000000"/>
      </bottom>
      <diagonal/>
    </border>
    <border>
      <left/>
      <right style="thin">
        <color rgb="FF000000"/>
      </right>
      <top style="thick">
        <color rgb="FF000000"/>
      </top>
      <bottom style="thin">
        <color rgb="FF000000"/>
      </bottom>
      <diagonal/>
    </border>
    <border>
      <left style="thin">
        <color rgb="FF000000"/>
      </left>
      <right/>
      <top/>
      <bottom/>
      <diagonal/>
    </border>
    <border>
      <left/>
      <right style="thin">
        <color rgb="FF000000"/>
      </right>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ck">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ck">
        <color rgb="FF000000"/>
      </right>
      <top/>
      <bottom style="thin">
        <color rgb="FF000000"/>
      </bottom>
      <diagonal/>
    </border>
    <border>
      <left/>
      <right style="thin">
        <color rgb="FF000000"/>
      </right>
      <top/>
      <bottom style="thin">
        <color rgb="FF000000"/>
      </bottom>
      <diagonal/>
    </border>
    <border>
      <left style="thick">
        <color rgb="FF000000"/>
      </left>
      <right/>
      <top style="thin">
        <color rgb="FF000000"/>
      </top>
      <bottom style="thick">
        <color rgb="FF000000"/>
      </bottom>
      <diagonal/>
    </border>
    <border>
      <left/>
      <right/>
      <top style="thin">
        <color rgb="FF000000"/>
      </top>
      <bottom style="thick">
        <color rgb="FF000000"/>
      </bottom>
      <diagonal/>
    </border>
    <border>
      <left style="thin">
        <color rgb="FF000000"/>
      </left>
      <right/>
      <top style="thin">
        <color rgb="FF000000"/>
      </top>
      <bottom style="thick">
        <color rgb="FF000000"/>
      </bottom>
      <diagonal/>
    </border>
    <border>
      <left/>
      <right style="thin">
        <color rgb="FF000000"/>
      </right>
      <top style="thin">
        <color rgb="FF000000"/>
      </top>
      <bottom style="thick">
        <color rgb="FF000000"/>
      </bottom>
      <diagonal/>
    </border>
    <border>
      <left/>
      <right style="thick">
        <color rgb="FF000000"/>
      </right>
      <top style="thin">
        <color rgb="FF000000"/>
      </top>
      <bottom style="thick">
        <color rgb="FF000000"/>
      </bottom>
      <diagonal/>
    </border>
    <border>
      <left style="thin">
        <color rgb="FF000000"/>
      </left>
      <right style="thin">
        <color rgb="FF000000"/>
      </right>
      <top/>
      <bottom/>
      <diagonal/>
    </border>
    <border>
      <left style="thin">
        <color rgb="FF000000"/>
      </left>
      <right style="thin">
        <color rgb="FF000000"/>
      </right>
      <top/>
      <bottom style="thick">
        <color rgb="FF000000"/>
      </bottom>
      <diagonal/>
    </border>
    <border>
      <left style="thin">
        <color rgb="FF000000"/>
      </left>
      <right style="thin">
        <color rgb="FF000000"/>
      </right>
      <top style="thick">
        <color rgb="FF000000"/>
      </top>
      <bottom style="thin">
        <color rgb="FF000000"/>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tted">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rgb="FF000000"/>
      </left>
      <right/>
      <top style="medium">
        <color indexed="64"/>
      </top>
      <bottom/>
      <diagonal/>
    </border>
    <border>
      <left/>
      <right style="thin">
        <color rgb="FF000000"/>
      </right>
      <top style="medium">
        <color indexed="64"/>
      </top>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right/>
      <top style="thin">
        <color rgb="FF000000"/>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alignment vertical="center"/>
    </xf>
    <xf numFmtId="38" fontId="13" fillId="0" borderId="0" applyFont="0" applyFill="0" applyBorder="0" applyAlignment="0" applyProtection="0">
      <alignment vertical="center"/>
    </xf>
    <xf numFmtId="0" fontId="13" fillId="0" borderId="0">
      <alignment vertical="center"/>
    </xf>
    <xf numFmtId="38" fontId="13" fillId="0" borderId="0" applyFont="0" applyFill="0" applyBorder="0" applyAlignment="0" applyProtection="0">
      <alignment vertical="center"/>
    </xf>
  </cellStyleXfs>
  <cellXfs count="450">
    <xf numFmtId="0" fontId="0" fillId="0" borderId="0" xfId="0">
      <alignment vertical="center"/>
    </xf>
    <xf numFmtId="0" fontId="5" fillId="0" borderId="2" xfId="0" applyFont="1" applyBorder="1" applyAlignment="1">
      <alignment horizontal="center" vertical="center" wrapText="1"/>
    </xf>
    <xf numFmtId="0" fontId="10" fillId="0" borderId="0" xfId="0" applyFont="1" applyAlignment="1">
      <alignment horizontal="left" vertical="center"/>
    </xf>
    <xf numFmtId="0" fontId="3"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0" xfId="0" applyFont="1">
      <alignment vertical="center"/>
    </xf>
    <xf numFmtId="0" fontId="5" fillId="0" borderId="0" xfId="0" applyFont="1" applyAlignment="1">
      <alignment horizontal="left" vertical="center"/>
    </xf>
    <xf numFmtId="0" fontId="10" fillId="0" borderId="0" xfId="0" applyFont="1">
      <alignment vertical="center"/>
    </xf>
    <xf numFmtId="0" fontId="5" fillId="0" borderId="6" xfId="0" applyFont="1" applyBorder="1">
      <alignment vertical="center"/>
    </xf>
    <xf numFmtId="0" fontId="5" fillId="0" borderId="7" xfId="0" applyFont="1" applyBorder="1">
      <alignment vertical="center"/>
    </xf>
    <xf numFmtId="0" fontId="5" fillId="0" borderId="13" xfId="0" applyFont="1" applyBorder="1">
      <alignment vertical="center"/>
    </xf>
    <xf numFmtId="0" fontId="10" fillId="0" borderId="22" xfId="0" applyFont="1" applyBorder="1" applyAlignment="1">
      <alignment vertical="top" wrapText="1"/>
    </xf>
    <xf numFmtId="0" fontId="10" fillId="0" borderId="23" xfId="0" applyFont="1" applyBorder="1" applyAlignment="1">
      <alignment vertical="top" wrapText="1"/>
    </xf>
    <xf numFmtId="0" fontId="10" fillId="0" borderId="23" xfId="0" applyFont="1" applyBorder="1" applyAlignment="1">
      <alignment horizontal="justify" vertical="center" wrapText="1"/>
    </xf>
    <xf numFmtId="0" fontId="10" fillId="0" borderId="24" xfId="0" applyFont="1" applyBorder="1" applyAlignment="1">
      <alignment horizontal="justify" vertical="center" wrapText="1"/>
    </xf>
    <xf numFmtId="0" fontId="7" fillId="2" borderId="2" xfId="0" applyFont="1" applyFill="1" applyBorder="1" applyAlignment="1">
      <alignment horizontal="justify" vertical="center" wrapText="1"/>
    </xf>
    <xf numFmtId="0" fontId="14" fillId="0" borderId="0" xfId="0" applyFont="1" applyAlignment="1">
      <alignment horizontal="right" vertical="center"/>
    </xf>
    <xf numFmtId="0" fontId="2" fillId="2" borderId="2" xfId="0" applyFont="1" applyFill="1" applyBorder="1" applyAlignment="1">
      <alignment horizontal="justify" vertical="center" wrapText="1"/>
    </xf>
    <xf numFmtId="0" fontId="10" fillId="0" borderId="23" xfId="0" applyFont="1" applyBorder="1" applyAlignment="1">
      <alignment horizontal="center" vertical="center" wrapText="1"/>
    </xf>
    <xf numFmtId="0" fontId="10" fillId="0" borderId="47" xfId="0" applyFont="1" applyBorder="1" applyAlignment="1">
      <alignment horizontal="center" vertical="center" wrapText="1"/>
    </xf>
    <xf numFmtId="0" fontId="10" fillId="0" borderId="67" xfId="0" applyFont="1" applyBorder="1" applyAlignment="1">
      <alignment horizontal="center" vertical="center" wrapText="1"/>
    </xf>
    <xf numFmtId="0" fontId="10" fillId="2" borderId="65"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66" xfId="0" applyFont="1" applyFill="1" applyBorder="1" applyAlignment="1">
      <alignment horizontal="justify" vertical="center" wrapText="1"/>
    </xf>
    <xf numFmtId="0" fontId="10" fillId="2" borderId="20" xfId="0" applyFont="1" applyFill="1" applyBorder="1" applyAlignment="1">
      <alignment horizontal="justify" vertical="center" wrapText="1"/>
    </xf>
    <xf numFmtId="38" fontId="10" fillId="2" borderId="65" xfId="1" applyFont="1" applyFill="1" applyBorder="1" applyAlignment="1">
      <alignment horizontal="center" vertical="center" wrapText="1"/>
    </xf>
    <xf numFmtId="0" fontId="12" fillId="0" borderId="0" xfId="0" applyFont="1" applyAlignment="1">
      <alignment vertical="center" wrapText="1"/>
    </xf>
    <xf numFmtId="0" fontId="12" fillId="0" borderId="0" xfId="0" applyFont="1" applyAlignment="1">
      <alignment horizontal="left" vertical="center" wrapText="1"/>
    </xf>
    <xf numFmtId="0" fontId="12" fillId="0" borderId="1" xfId="0" applyFont="1" applyBorder="1" applyAlignment="1">
      <alignment horizontal="left" vertical="center" wrapText="1"/>
    </xf>
    <xf numFmtId="0" fontId="12" fillId="2" borderId="7" xfId="0" applyFont="1" applyFill="1" applyBorder="1" applyAlignment="1">
      <alignment vertical="center" wrapText="1"/>
    </xf>
    <xf numFmtId="0" fontId="15" fillId="0" borderId="31" xfId="0" applyFont="1" applyBorder="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wrapText="1"/>
    </xf>
    <xf numFmtId="0" fontId="16" fillId="0" borderId="1" xfId="0" applyFont="1" applyBorder="1" applyAlignment="1">
      <alignment horizontal="left" vertical="top" wrapText="1"/>
    </xf>
    <xf numFmtId="0" fontId="12" fillId="0" borderId="0" xfId="0" applyFont="1" applyAlignment="1">
      <alignment horizontal="right" vertical="center" wrapText="1"/>
    </xf>
    <xf numFmtId="0" fontId="0" fillId="0" borderId="0" xfId="0" applyAlignment="1">
      <alignment vertical="center" wrapText="1"/>
    </xf>
    <xf numFmtId="0" fontId="5" fillId="3" borderId="31" xfId="0" applyFont="1" applyFill="1" applyBorder="1">
      <alignment vertical="center"/>
    </xf>
    <xf numFmtId="0" fontId="5" fillId="3" borderId="0" xfId="0" applyFont="1" applyFill="1">
      <alignment vertical="center"/>
    </xf>
    <xf numFmtId="0" fontId="5" fillId="3" borderId="1" xfId="0" applyFont="1" applyFill="1" applyBorder="1">
      <alignment vertical="center"/>
    </xf>
    <xf numFmtId="0" fontId="10" fillId="3" borderId="0" xfId="0" applyFont="1" applyFill="1">
      <alignment vertical="center"/>
    </xf>
    <xf numFmtId="0" fontId="21" fillId="5" borderId="31" xfId="0" applyFont="1" applyFill="1" applyBorder="1">
      <alignment vertical="center"/>
    </xf>
    <xf numFmtId="0" fontId="21" fillId="5" borderId="0" xfId="0" applyFont="1" applyFill="1">
      <alignment vertical="center"/>
    </xf>
    <xf numFmtId="0" fontId="21" fillId="5" borderId="1" xfId="0" applyFont="1" applyFill="1" applyBorder="1">
      <alignment vertical="center"/>
    </xf>
    <xf numFmtId="0" fontId="22" fillId="5" borderId="79" xfId="0" applyFont="1" applyFill="1" applyBorder="1">
      <alignment vertical="center"/>
    </xf>
    <xf numFmtId="182" fontId="21" fillId="0" borderId="0" xfId="1" applyNumberFormat="1" applyFont="1" applyFill="1" applyBorder="1" applyAlignment="1">
      <alignment horizontal="center" vertical="center"/>
    </xf>
    <xf numFmtId="0" fontId="22" fillId="0" borderId="0" xfId="0" applyFont="1">
      <alignment vertical="center"/>
    </xf>
    <xf numFmtId="181" fontId="21" fillId="0" borderId="0" xfId="1" applyNumberFormat="1" applyFont="1" applyFill="1" applyBorder="1" applyAlignment="1">
      <alignment horizontal="center" vertical="center"/>
    </xf>
    <xf numFmtId="0" fontId="24" fillId="0" borderId="0" xfId="0" applyFont="1">
      <alignment vertical="center"/>
    </xf>
    <xf numFmtId="0" fontId="23" fillId="5" borderId="2" xfId="0" applyFont="1" applyFill="1" applyBorder="1" applyAlignment="1">
      <alignment vertical="center" shrinkToFit="1"/>
    </xf>
    <xf numFmtId="0" fontId="0" fillId="0" borderId="91" xfId="0" applyBorder="1">
      <alignment vertical="center"/>
    </xf>
    <xf numFmtId="0" fontId="22" fillId="0" borderId="31" xfId="0" applyFont="1" applyBorder="1">
      <alignment vertical="center"/>
    </xf>
    <xf numFmtId="0" fontId="21" fillId="0" borderId="0" xfId="0" applyFont="1">
      <alignment vertical="center"/>
    </xf>
    <xf numFmtId="0" fontId="21" fillId="0" borderId="1" xfId="0" applyFont="1" applyBorder="1">
      <alignment vertical="center"/>
    </xf>
    <xf numFmtId="0" fontId="21" fillId="0" borderId="31" xfId="0" applyFont="1" applyBorder="1">
      <alignment vertical="center"/>
    </xf>
    <xf numFmtId="38" fontId="21" fillId="0" borderId="0" xfId="1" applyFont="1" applyFill="1" applyBorder="1" applyAlignment="1">
      <alignment vertical="center" shrinkToFit="1"/>
    </xf>
    <xf numFmtId="179" fontId="22" fillId="7" borderId="83" xfId="0" applyNumberFormat="1" applyFont="1" applyFill="1" applyBorder="1">
      <alignment vertical="center"/>
    </xf>
    <xf numFmtId="179" fontId="22" fillId="7" borderId="75" xfId="0" applyNumberFormat="1" applyFont="1" applyFill="1" applyBorder="1">
      <alignment vertical="center"/>
    </xf>
    <xf numFmtId="179" fontId="22" fillId="7" borderId="78" xfId="0" applyNumberFormat="1" applyFont="1" applyFill="1" applyBorder="1">
      <alignment vertical="center"/>
    </xf>
    <xf numFmtId="0" fontId="0" fillId="0" borderId="31" xfId="0" applyBorder="1">
      <alignment vertical="center"/>
    </xf>
    <xf numFmtId="0" fontId="10" fillId="0" borderId="0" xfId="0" applyFont="1" applyAlignment="1">
      <alignment vertical="center" wrapText="1"/>
    </xf>
    <xf numFmtId="0" fontId="5" fillId="4" borderId="3" xfId="0" applyFont="1" applyFill="1" applyBorder="1" applyAlignment="1">
      <alignment horizontal="center" vertical="center"/>
    </xf>
    <xf numFmtId="0" fontId="5" fillId="4" borderId="5" xfId="0" applyFont="1" applyFill="1" applyBorder="1" applyAlignment="1">
      <alignment horizontal="center" vertical="center"/>
    </xf>
    <xf numFmtId="0" fontId="5" fillId="3" borderId="107" xfId="0" applyFont="1" applyFill="1" applyBorder="1">
      <alignment vertical="center"/>
    </xf>
    <xf numFmtId="0" fontId="5" fillId="3" borderId="108" xfId="0" applyFont="1" applyFill="1" applyBorder="1">
      <alignment vertical="center"/>
    </xf>
    <xf numFmtId="0" fontId="5" fillId="3" borderId="109" xfId="0" applyFont="1" applyFill="1" applyBorder="1">
      <alignment vertical="center"/>
    </xf>
    <xf numFmtId="0" fontId="26" fillId="0" borderId="0" xfId="0" applyFont="1" applyAlignment="1">
      <alignment vertical="top" wrapText="1"/>
    </xf>
    <xf numFmtId="0" fontId="27" fillId="0" borderId="0" xfId="0" applyFont="1" applyAlignment="1">
      <alignment vertical="top"/>
    </xf>
    <xf numFmtId="0" fontId="28" fillId="4" borderId="2" xfId="0" applyFont="1" applyFill="1" applyBorder="1" applyAlignment="1">
      <alignment horizontal="center" vertical="center"/>
    </xf>
    <xf numFmtId="0" fontId="5" fillId="0" borderId="15" xfId="0" applyFont="1" applyBorder="1">
      <alignment vertical="center"/>
    </xf>
    <xf numFmtId="0" fontId="10" fillId="0" borderId="0" xfId="0" applyFont="1" applyAlignment="1">
      <alignment horizontal="center" vertical="center" wrapText="1"/>
    </xf>
    <xf numFmtId="0" fontId="10" fillId="0" borderId="0" xfId="0" applyFont="1" applyAlignment="1">
      <alignment horizontal="justify" vertical="center" wrapText="1"/>
    </xf>
    <xf numFmtId="0" fontId="10" fillId="0" borderId="0" xfId="0" applyFont="1" applyAlignment="1">
      <alignment vertical="top" wrapText="1"/>
    </xf>
    <xf numFmtId="38" fontId="10" fillId="0" borderId="0" xfId="1" applyFont="1" applyFill="1" applyBorder="1" applyAlignment="1">
      <alignment horizontal="center" vertical="center" wrapText="1"/>
    </xf>
    <xf numFmtId="0" fontId="10" fillId="0" borderId="107" xfId="0" applyFont="1" applyBorder="1" applyAlignment="1">
      <alignment horizontal="justify" vertical="center" wrapText="1"/>
    </xf>
    <xf numFmtId="0" fontId="10" fillId="0" borderId="31" xfId="0" applyFont="1" applyBorder="1" applyAlignment="1">
      <alignment horizontal="justify" vertical="center" wrapText="1"/>
    </xf>
    <xf numFmtId="0" fontId="10" fillId="0" borderId="101" xfId="0" applyFont="1" applyBorder="1" applyAlignment="1">
      <alignment horizontal="justify" vertical="center" wrapText="1"/>
    </xf>
    <xf numFmtId="176" fontId="10" fillId="0" borderId="0" xfId="0" applyNumberFormat="1" applyFont="1" applyAlignment="1">
      <alignment vertical="center" wrapText="1"/>
    </xf>
    <xf numFmtId="0" fontId="30" fillId="0" borderId="108" xfId="0" applyFont="1" applyBorder="1" applyAlignment="1">
      <alignment horizontal="center" vertical="center" wrapText="1"/>
    </xf>
    <xf numFmtId="0" fontId="30" fillId="0" borderId="109" xfId="0" applyFont="1" applyBorder="1" applyAlignment="1">
      <alignment horizontal="center" vertical="center" wrapText="1"/>
    </xf>
    <xf numFmtId="38" fontId="10" fillId="0" borderId="0" xfId="1" applyFont="1" applyAlignment="1">
      <alignment vertical="center" wrapText="1"/>
    </xf>
    <xf numFmtId="0" fontId="10" fillId="0" borderId="103" xfId="0" applyFont="1" applyBorder="1" applyAlignment="1">
      <alignment vertical="center" wrapText="1"/>
    </xf>
    <xf numFmtId="0" fontId="10" fillId="0" borderId="119" xfId="0" applyFont="1" applyBorder="1" applyAlignment="1">
      <alignment vertical="center" wrapText="1"/>
    </xf>
    <xf numFmtId="38" fontId="10" fillId="0" borderId="119" xfId="1" applyFont="1" applyBorder="1" applyAlignment="1">
      <alignment vertical="center" wrapText="1"/>
    </xf>
    <xf numFmtId="0" fontId="10" fillId="0" borderId="6" xfId="0" applyFont="1" applyBorder="1" applyAlignment="1">
      <alignment vertical="center" wrapText="1"/>
    </xf>
    <xf numFmtId="38" fontId="10" fillId="0" borderId="6" xfId="1" applyFont="1" applyBorder="1" applyAlignment="1">
      <alignment vertical="center" wrapText="1"/>
    </xf>
    <xf numFmtId="0" fontId="10" fillId="0" borderId="122" xfId="0" applyFont="1" applyBorder="1" applyAlignment="1">
      <alignment horizontal="center" vertical="center" wrapText="1"/>
    </xf>
    <xf numFmtId="0" fontId="10" fillId="0" borderId="122" xfId="0" applyFont="1" applyBorder="1" applyAlignment="1">
      <alignment vertical="center" shrinkToFit="1"/>
    </xf>
    <xf numFmtId="0" fontId="10" fillId="0" borderId="126" xfId="0" applyFont="1" applyBorder="1" applyAlignment="1">
      <alignment vertical="center" wrapText="1"/>
    </xf>
    <xf numFmtId="38" fontId="10" fillId="0" borderId="126" xfId="1" applyFont="1" applyBorder="1" applyAlignment="1">
      <alignment vertical="center" wrapText="1"/>
    </xf>
    <xf numFmtId="0" fontId="5" fillId="0" borderId="14" xfId="0" applyFont="1" applyBorder="1" applyAlignment="1">
      <alignment horizontal="center" vertical="center" wrapText="1"/>
    </xf>
    <xf numFmtId="0" fontId="5" fillId="0" borderId="8" xfId="0" applyFont="1" applyBorder="1" applyAlignment="1">
      <alignment horizontal="center" vertical="center" wrapText="1"/>
    </xf>
    <xf numFmtId="0" fontId="5" fillId="4" borderId="2" xfId="0" applyFont="1" applyFill="1" applyBorder="1" applyAlignment="1">
      <alignment horizontal="center" vertical="center" wrapText="1"/>
    </xf>
    <xf numFmtId="0" fontId="2" fillId="2" borderId="69" xfId="0" applyFont="1" applyFill="1" applyBorder="1" applyAlignment="1">
      <alignment horizontal="justify" vertical="center" wrapText="1"/>
    </xf>
    <xf numFmtId="0" fontId="2" fillId="2" borderId="8" xfId="0" applyFont="1" applyFill="1" applyBorder="1" applyAlignment="1">
      <alignment horizontal="justify" vertical="center" wrapText="1"/>
    </xf>
    <xf numFmtId="0" fontId="2" fillId="2" borderId="70" xfId="0" applyFont="1" applyFill="1" applyBorder="1" applyAlignment="1">
      <alignment horizontal="justify" vertical="center" wrapText="1"/>
    </xf>
    <xf numFmtId="0" fontId="5" fillId="0" borderId="69"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2" fillId="2" borderId="3" xfId="0" applyFont="1" applyFill="1" applyBorder="1" applyAlignment="1">
      <alignment horizontal="justify" vertical="center" wrapText="1"/>
    </xf>
    <xf numFmtId="0" fontId="2" fillId="2" borderId="12" xfId="0" applyFont="1" applyFill="1" applyBorder="1" applyAlignment="1">
      <alignment horizontal="justify" vertical="center" wrapText="1"/>
    </xf>
    <xf numFmtId="0" fontId="2" fillId="2" borderId="5" xfId="0" applyFont="1" applyFill="1" applyBorder="1" applyAlignment="1">
      <alignment horizontal="justify" vertical="center" wrapText="1"/>
    </xf>
    <xf numFmtId="0" fontId="2" fillId="2" borderId="1" xfId="0" applyFont="1" applyFill="1" applyBorder="1" applyAlignment="1">
      <alignment horizontal="justify" vertical="center" wrapText="1"/>
    </xf>
    <xf numFmtId="0" fontId="2" fillId="2" borderId="6" xfId="0" applyFont="1" applyFill="1" applyBorder="1" applyAlignment="1">
      <alignment horizontal="justify" vertical="center" wrapText="1"/>
    </xf>
    <xf numFmtId="0" fontId="2" fillId="2" borderId="13" xfId="0" applyFont="1" applyFill="1" applyBorder="1" applyAlignment="1">
      <alignment horizontal="justify" vertical="center" wrapText="1"/>
    </xf>
    <xf numFmtId="0" fontId="5" fillId="4" borderId="2"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10"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left" vertical="center"/>
    </xf>
    <xf numFmtId="0" fontId="5" fillId="0" borderId="11" xfId="0" applyFont="1" applyBorder="1" applyAlignment="1">
      <alignment horizontal="left" vertical="center"/>
    </xf>
    <xf numFmtId="0" fontId="5" fillId="4" borderId="69" xfId="0" applyFont="1" applyFill="1" applyBorder="1" applyAlignment="1">
      <alignment horizontal="center" vertical="center"/>
    </xf>
    <xf numFmtId="0" fontId="5" fillId="4" borderId="8" xfId="0" applyFont="1" applyFill="1" applyBorder="1" applyAlignment="1">
      <alignment horizontal="center" vertical="center"/>
    </xf>
    <xf numFmtId="0" fontId="2" fillId="2" borderId="68" xfId="0" applyFont="1" applyFill="1" applyBorder="1" applyAlignment="1">
      <alignment horizontal="justify" vertical="center" wrapText="1"/>
    </xf>
    <xf numFmtId="0" fontId="2" fillId="2" borderId="84" xfId="0" applyFont="1" applyFill="1" applyBorder="1" applyAlignment="1">
      <alignment horizontal="justify" vertical="center" wrapText="1"/>
    </xf>
    <xf numFmtId="0" fontId="2" fillId="2" borderId="28" xfId="0" applyFont="1" applyFill="1" applyBorder="1" applyAlignment="1">
      <alignment horizontal="justify" vertical="center" wrapText="1"/>
    </xf>
    <xf numFmtId="0" fontId="2" fillId="2" borderId="35" xfId="0" applyFont="1" applyFill="1" applyBorder="1" applyAlignment="1">
      <alignment horizontal="justify" vertical="center" wrapText="1"/>
    </xf>
    <xf numFmtId="0" fontId="2" fillId="2" borderId="29" xfId="0" applyFont="1" applyFill="1" applyBorder="1" applyAlignment="1">
      <alignment horizontal="justify" vertical="center" wrapText="1"/>
    </xf>
    <xf numFmtId="0" fontId="2" fillId="2" borderId="36" xfId="0" applyFont="1" applyFill="1" applyBorder="1" applyAlignment="1">
      <alignment horizontal="justify" vertical="center" wrapText="1"/>
    </xf>
    <xf numFmtId="0" fontId="5" fillId="2" borderId="31" xfId="0" applyFont="1" applyFill="1" applyBorder="1" applyAlignment="1">
      <alignment horizontal="left" vertical="top" wrapText="1"/>
    </xf>
    <xf numFmtId="0" fontId="5" fillId="2" borderId="0" xfId="0" applyFont="1" applyFill="1" applyAlignment="1">
      <alignment horizontal="left" vertical="top" wrapText="1"/>
    </xf>
    <xf numFmtId="0" fontId="5" fillId="2" borderId="1" xfId="0" applyFont="1" applyFill="1" applyBorder="1" applyAlignment="1">
      <alignment horizontal="left" vertical="top" wrapText="1"/>
    </xf>
    <xf numFmtId="0" fontId="15" fillId="0" borderId="31" xfId="0" applyFont="1" applyBorder="1" applyAlignment="1">
      <alignment horizontal="left" vertical="top" wrapText="1"/>
    </xf>
    <xf numFmtId="0" fontId="15" fillId="0" borderId="0" xfId="0" applyFont="1" applyAlignment="1">
      <alignment horizontal="left" vertical="top" wrapText="1"/>
    </xf>
    <xf numFmtId="0" fontId="15" fillId="0" borderId="1" xfId="0" applyFont="1" applyBorder="1" applyAlignment="1">
      <alignment horizontal="left" vertical="top" wrapText="1"/>
    </xf>
    <xf numFmtId="0" fontId="6" fillId="0" borderId="69" xfId="0" applyFont="1" applyBorder="1" applyAlignment="1">
      <alignment horizontal="center" vertical="center" wrapText="1"/>
    </xf>
    <xf numFmtId="0" fontId="6" fillId="0" borderId="70" xfId="0" applyFont="1" applyBorder="1" applyAlignment="1">
      <alignment horizontal="center" vertical="center" wrapText="1"/>
    </xf>
    <xf numFmtId="0" fontId="2" fillId="2" borderId="4" xfId="0" applyFont="1" applyFill="1" applyBorder="1" applyAlignment="1">
      <alignment horizontal="justify" vertical="center" wrapText="1"/>
    </xf>
    <xf numFmtId="0" fontId="2" fillId="2" borderId="7" xfId="0" applyFont="1" applyFill="1" applyBorder="1" applyAlignment="1">
      <alignment horizontal="justify" vertical="center" wrapText="1"/>
    </xf>
    <xf numFmtId="0" fontId="4" fillId="2" borderId="104" xfId="0" applyFont="1" applyFill="1" applyBorder="1" applyAlignment="1">
      <alignment horizontal="justify" vertical="center" wrapText="1"/>
    </xf>
    <xf numFmtId="0" fontId="4" fillId="2" borderId="105" xfId="0" applyFont="1" applyFill="1" applyBorder="1" applyAlignment="1">
      <alignment horizontal="justify" vertical="center" wrapText="1"/>
    </xf>
    <xf numFmtId="0" fontId="4" fillId="2" borderId="106" xfId="0" applyFont="1" applyFill="1" applyBorder="1" applyAlignment="1">
      <alignment horizontal="justify" vertical="center" wrapText="1"/>
    </xf>
    <xf numFmtId="0" fontId="7" fillId="2" borderId="69" xfId="0" applyFont="1" applyFill="1" applyBorder="1" applyAlignment="1">
      <alignment horizontal="justify" vertical="center" wrapText="1"/>
    </xf>
    <xf numFmtId="0" fontId="7" fillId="2" borderId="8" xfId="0" applyFont="1" applyFill="1" applyBorder="1" applyAlignment="1">
      <alignment horizontal="justify" vertical="center" wrapText="1"/>
    </xf>
    <xf numFmtId="0" fontId="7" fillId="2" borderId="15" xfId="0" applyFont="1" applyFill="1" applyBorder="1" applyAlignment="1">
      <alignment horizontal="justify" vertical="center" wrapText="1"/>
    </xf>
    <xf numFmtId="0" fontId="5" fillId="0" borderId="3" xfId="0" applyFont="1" applyBorder="1" applyAlignment="1">
      <alignment horizontal="center" vertical="center" wrapText="1"/>
    </xf>
    <xf numFmtId="0" fontId="5" fillId="0" borderId="6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4" xfId="0" applyFont="1" applyBorder="1" applyAlignment="1">
      <alignment horizontal="center" vertical="center" wrapText="1"/>
    </xf>
    <xf numFmtId="0" fontId="5" fillId="2" borderId="69"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Alignment="1">
      <alignment horizontal="center" vertical="center" wrapText="1"/>
    </xf>
    <xf numFmtId="0" fontId="5" fillId="0" borderId="8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vertical="center" wrapText="1"/>
    </xf>
    <xf numFmtId="0" fontId="5" fillId="0" borderId="12" xfId="0" applyFont="1" applyBorder="1" applyAlignment="1">
      <alignment vertical="center" wrapText="1"/>
    </xf>
    <xf numFmtId="0" fontId="5" fillId="0" borderId="0" xfId="0" applyFont="1" applyAlignment="1">
      <alignment vertical="center" wrapText="1"/>
    </xf>
    <xf numFmtId="0" fontId="5" fillId="0" borderId="1" xfId="0" applyFont="1" applyBorder="1" applyAlignment="1">
      <alignment vertical="center" wrapText="1"/>
    </xf>
    <xf numFmtId="0" fontId="5" fillId="0" borderId="0" xfId="0" applyFont="1">
      <alignment vertical="center"/>
    </xf>
    <xf numFmtId="0" fontId="5" fillId="0" borderId="1" xfId="0" applyFont="1" applyBorder="1">
      <alignment vertical="center"/>
    </xf>
    <xf numFmtId="0" fontId="9" fillId="0" borderId="32" xfId="0" applyFont="1" applyBorder="1" applyAlignment="1">
      <alignment horizontal="left" vertical="center" wrapText="1"/>
    </xf>
    <xf numFmtId="0" fontId="9" fillId="0" borderId="4" xfId="0" applyFont="1" applyBorder="1" applyAlignment="1">
      <alignment horizontal="left" vertical="center" wrapText="1"/>
    </xf>
    <xf numFmtId="0" fontId="9" fillId="0" borderId="12" xfId="0" applyFont="1" applyBorder="1" applyAlignment="1">
      <alignment horizontal="left" vertical="center" wrapText="1"/>
    </xf>
    <xf numFmtId="0" fontId="9" fillId="0" borderId="32" xfId="0" applyFont="1" applyBorder="1" applyAlignment="1">
      <alignment horizontal="left" vertical="center"/>
    </xf>
    <xf numFmtId="0" fontId="9" fillId="0" borderId="4" xfId="0" applyFont="1" applyBorder="1" applyAlignment="1">
      <alignment horizontal="left" vertical="center"/>
    </xf>
    <xf numFmtId="0" fontId="9" fillId="0" borderId="12" xfId="0" applyFont="1" applyBorder="1" applyAlignment="1">
      <alignment horizontal="left" vertical="center"/>
    </xf>
    <xf numFmtId="0" fontId="5" fillId="0" borderId="101" xfId="0" applyFont="1" applyBorder="1" applyAlignment="1">
      <alignment horizontal="justify" vertical="top" wrapText="1"/>
    </xf>
    <xf numFmtId="0" fontId="5" fillId="0" borderId="102" xfId="0" applyFont="1" applyBorder="1" applyAlignment="1">
      <alignment horizontal="justify" vertical="top" wrapText="1"/>
    </xf>
    <xf numFmtId="0" fontId="5" fillId="0" borderId="103" xfId="0" applyFont="1" applyBorder="1" applyAlignment="1">
      <alignment horizontal="justify" vertical="top" wrapText="1"/>
    </xf>
    <xf numFmtId="0" fontId="12" fillId="0" borderId="32" xfId="0"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5" fillId="0" borderId="32"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12" xfId="0" applyFont="1" applyBorder="1" applyAlignment="1">
      <alignment horizontal="justify" vertical="center" wrapText="1"/>
    </xf>
    <xf numFmtId="0" fontId="15" fillId="0" borderId="30" xfId="0" applyFont="1" applyBorder="1" applyAlignment="1">
      <alignment horizontal="justify" vertical="top" wrapText="1"/>
    </xf>
    <xf numFmtId="0" fontId="15" fillId="0" borderId="7" xfId="0" applyFont="1" applyBorder="1" applyAlignment="1">
      <alignment horizontal="justify" vertical="top" wrapText="1"/>
    </xf>
    <xf numFmtId="0" fontId="15" fillId="0" borderId="13" xfId="0" applyFont="1" applyBorder="1" applyAlignment="1">
      <alignment horizontal="justify" vertical="top" wrapText="1"/>
    </xf>
    <xf numFmtId="0" fontId="17" fillId="0" borderId="31" xfId="0" applyFont="1" applyBorder="1" applyAlignment="1">
      <alignment horizontal="left" vertical="top" wrapText="1"/>
    </xf>
    <xf numFmtId="0" fontId="17" fillId="0" borderId="0" xfId="0" applyFont="1" applyAlignment="1">
      <alignment horizontal="left" vertical="top" wrapText="1"/>
    </xf>
    <xf numFmtId="0" fontId="17" fillId="0" borderId="1" xfId="0" applyFont="1" applyBorder="1" applyAlignment="1">
      <alignment horizontal="left" vertical="top" wrapText="1"/>
    </xf>
    <xf numFmtId="0" fontId="12" fillId="2" borderId="30" xfId="0" applyFont="1" applyFill="1" applyBorder="1" applyAlignment="1">
      <alignment horizontal="left" vertical="top" wrapText="1"/>
    </xf>
    <xf numFmtId="0" fontId="12" fillId="2" borderId="7" xfId="0" applyFont="1" applyFill="1" applyBorder="1" applyAlignment="1">
      <alignment horizontal="left" vertical="top" wrapText="1"/>
    </xf>
    <xf numFmtId="0" fontId="12" fillId="2" borderId="13" xfId="0" applyFont="1" applyFill="1" applyBorder="1" applyAlignment="1">
      <alignment horizontal="left" vertical="top" wrapText="1"/>
    </xf>
    <xf numFmtId="0" fontId="12" fillId="0" borderId="31" xfId="0" applyFont="1" applyBorder="1" applyAlignment="1">
      <alignment horizontal="left" vertical="center" wrapText="1"/>
    </xf>
    <xf numFmtId="0" fontId="12" fillId="0" borderId="0" xfId="0" applyFont="1" applyAlignment="1">
      <alignment horizontal="left" vertical="center" wrapText="1"/>
    </xf>
    <xf numFmtId="0" fontId="12" fillId="0" borderId="1" xfId="0" applyFont="1" applyBorder="1" applyAlignment="1">
      <alignment horizontal="left" vertical="center" wrapText="1"/>
    </xf>
    <xf numFmtId="0" fontId="5" fillId="2" borderId="30" xfId="0" applyFont="1" applyFill="1" applyBorder="1" applyAlignment="1">
      <alignment horizontal="left" vertical="top" wrapText="1"/>
    </xf>
    <xf numFmtId="0" fontId="5" fillId="2" borderId="7" xfId="0" applyFont="1" applyFill="1" applyBorder="1" applyAlignment="1">
      <alignment horizontal="left" vertical="top" wrapText="1"/>
    </xf>
    <xf numFmtId="0" fontId="5" fillId="2" borderId="13" xfId="0" applyFont="1" applyFill="1" applyBorder="1" applyAlignment="1">
      <alignment horizontal="left" vertical="top" wrapText="1"/>
    </xf>
    <xf numFmtId="0" fontId="9" fillId="0" borderId="31" xfId="0" applyFont="1" applyBorder="1" applyAlignment="1">
      <alignment horizontal="left" vertical="center" wrapText="1"/>
    </xf>
    <xf numFmtId="0" fontId="9" fillId="0" borderId="0" xfId="0" applyFont="1" applyAlignment="1">
      <alignment horizontal="left" vertical="center" wrapText="1"/>
    </xf>
    <xf numFmtId="0" fontId="9" fillId="0" borderId="1" xfId="0" applyFont="1" applyBorder="1" applyAlignment="1">
      <alignment horizontal="left" vertical="center" wrapText="1"/>
    </xf>
    <xf numFmtId="0" fontId="5" fillId="0" borderId="31" xfId="0" applyFont="1" applyBorder="1" applyAlignment="1">
      <alignment vertical="top" wrapText="1"/>
    </xf>
    <xf numFmtId="0" fontId="5" fillId="0" borderId="0" xfId="0" applyFont="1" applyAlignment="1">
      <alignment vertical="top" wrapText="1"/>
    </xf>
    <xf numFmtId="0" fontId="5" fillId="0" borderId="1" xfId="0" applyFont="1" applyBorder="1" applyAlignment="1">
      <alignment vertical="top" wrapText="1"/>
    </xf>
    <xf numFmtId="0" fontId="5" fillId="2" borderId="31" xfId="0" applyFont="1" applyFill="1" applyBorder="1" applyAlignment="1">
      <alignment vertical="top" wrapText="1"/>
    </xf>
    <xf numFmtId="0" fontId="5" fillId="2" borderId="0" xfId="0" applyFont="1" applyFill="1" applyAlignment="1">
      <alignment vertical="top" wrapText="1"/>
    </xf>
    <xf numFmtId="0" fontId="5" fillId="2" borderId="1" xfId="0" applyFont="1" applyFill="1" applyBorder="1" applyAlignment="1">
      <alignment vertical="top" wrapText="1"/>
    </xf>
    <xf numFmtId="0" fontId="5" fillId="0" borderId="31" xfId="0" applyFont="1" applyBorder="1" applyAlignment="1">
      <alignment vertical="center" wrapText="1"/>
    </xf>
    <xf numFmtId="0" fontId="15" fillId="0" borderId="31" xfId="0" applyFont="1" applyBorder="1" applyAlignment="1">
      <alignment vertical="top" wrapText="1"/>
    </xf>
    <xf numFmtId="0" fontId="15" fillId="0" borderId="0" xfId="0" applyFont="1" applyAlignment="1">
      <alignment vertical="top" wrapText="1"/>
    </xf>
    <xf numFmtId="0" fontId="15" fillId="0" borderId="1" xfId="0" applyFont="1" applyBorder="1" applyAlignment="1">
      <alignment vertical="top" wrapText="1"/>
    </xf>
    <xf numFmtId="0" fontId="5" fillId="0" borderId="31"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left" vertical="center" wrapText="1"/>
    </xf>
    <xf numFmtId="0" fontId="5" fillId="2" borderId="30" xfId="0" applyFont="1" applyFill="1" applyBorder="1" applyAlignment="1">
      <alignment vertical="top" wrapText="1"/>
    </xf>
    <xf numFmtId="0" fontId="5" fillId="2" borderId="7" xfId="0" applyFont="1" applyFill="1" applyBorder="1" applyAlignment="1">
      <alignment vertical="top" wrapText="1"/>
    </xf>
    <xf numFmtId="0" fontId="5" fillId="2" borderId="13" xfId="0" applyFont="1" applyFill="1" applyBorder="1" applyAlignment="1">
      <alignment vertical="top" wrapText="1"/>
    </xf>
    <xf numFmtId="0" fontId="26" fillId="0" borderId="69" xfId="0" applyFont="1" applyBorder="1" applyAlignment="1">
      <alignment horizontal="center" vertical="top" wrapText="1"/>
    </xf>
    <xf numFmtId="0" fontId="26" fillId="0" borderId="8" xfId="0" applyFont="1" applyBorder="1" applyAlignment="1">
      <alignment horizontal="center" vertical="top" wrapText="1"/>
    </xf>
    <xf numFmtId="0" fontId="26" fillId="0" borderId="70" xfId="0" applyFont="1" applyBorder="1" applyAlignment="1">
      <alignment horizontal="center" vertical="top" wrapText="1"/>
    </xf>
    <xf numFmtId="0" fontId="26" fillId="0" borderId="69"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70"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9" fillId="0" borderId="14" xfId="0" applyFont="1" applyBorder="1" applyAlignment="1">
      <alignment horizontal="left" vertical="center" wrapText="1"/>
    </xf>
    <xf numFmtId="0" fontId="9" fillId="0" borderId="8" xfId="0" applyFont="1" applyBorder="1" applyAlignment="1">
      <alignment horizontal="left" vertical="center" wrapText="1"/>
    </xf>
    <xf numFmtId="0" fontId="9" fillId="0" borderId="15" xfId="0" applyFont="1" applyBorder="1" applyAlignment="1">
      <alignment horizontal="left" vertical="center" wrapText="1"/>
    </xf>
    <xf numFmtId="0" fontId="6" fillId="4" borderId="69" xfId="0" applyFont="1" applyFill="1" applyBorder="1" applyAlignment="1">
      <alignment horizontal="justify" vertical="center" wrapText="1"/>
    </xf>
    <xf numFmtId="0" fontId="6" fillId="4" borderId="8" xfId="0" applyFont="1" applyFill="1" applyBorder="1" applyAlignment="1">
      <alignment horizontal="justify" vertical="center" wrapText="1"/>
    </xf>
    <xf numFmtId="0" fontId="6" fillId="4" borderId="15" xfId="0" applyFont="1" applyFill="1" applyBorder="1" applyAlignment="1">
      <alignment horizontal="justify" vertical="center" wrapText="1"/>
    </xf>
    <xf numFmtId="0" fontId="6" fillId="0" borderId="8" xfId="0" applyFont="1" applyBorder="1" applyAlignment="1">
      <alignment horizontal="center" vertical="center" wrapText="1"/>
    </xf>
    <xf numFmtId="0" fontId="6" fillId="0" borderId="15" xfId="0" applyFont="1" applyBorder="1" applyAlignment="1">
      <alignment horizontal="center" vertical="center" wrapText="1"/>
    </xf>
    <xf numFmtId="0" fontId="7" fillId="2" borderId="70" xfId="0" applyFont="1" applyFill="1" applyBorder="1" applyAlignment="1">
      <alignment horizontal="justify" vertical="center" wrapText="1"/>
    </xf>
    <xf numFmtId="0" fontId="5" fillId="0" borderId="31" xfId="0" applyFont="1" applyBorder="1" applyAlignment="1">
      <alignment horizontal="justify" vertical="center" wrapText="1"/>
    </xf>
    <xf numFmtId="0" fontId="5" fillId="0" borderId="0" xfId="0" applyFont="1" applyAlignment="1">
      <alignment horizontal="justify" vertical="center" wrapText="1"/>
    </xf>
    <xf numFmtId="0" fontId="5" fillId="0" borderId="1" xfId="0" applyFont="1" applyBorder="1" applyAlignment="1">
      <alignment horizontal="justify" vertical="center" wrapText="1"/>
    </xf>
    <xf numFmtId="0" fontId="26" fillId="0" borderId="95" xfId="0" applyFont="1" applyBorder="1" applyAlignment="1">
      <alignment horizontal="center" vertical="top" wrapText="1"/>
    </xf>
    <xf numFmtId="0" fontId="26" fillId="0" borderId="96" xfId="0" applyFont="1" applyBorder="1" applyAlignment="1">
      <alignment horizontal="center" vertical="top" wrapText="1"/>
    </xf>
    <xf numFmtId="0" fontId="26" fillId="0" borderId="97" xfId="0" applyFont="1" applyBorder="1" applyAlignment="1">
      <alignment horizontal="center" vertical="top" wrapText="1"/>
    </xf>
    <xf numFmtId="0" fontId="26" fillId="7" borderId="95" xfId="0" applyFont="1" applyFill="1" applyBorder="1" applyAlignment="1">
      <alignment horizontal="center" vertical="top" wrapText="1"/>
    </xf>
    <xf numFmtId="0" fontId="26" fillId="7" borderId="96" xfId="0" applyFont="1" applyFill="1" applyBorder="1" applyAlignment="1">
      <alignment horizontal="center" vertical="top" wrapText="1"/>
    </xf>
    <xf numFmtId="0" fontId="26" fillId="7" borderId="97" xfId="0" applyFont="1" applyFill="1" applyBorder="1" applyAlignment="1">
      <alignment horizontal="center" vertical="top" wrapText="1"/>
    </xf>
    <xf numFmtId="0" fontId="15" fillId="0" borderId="31" xfId="0" applyFont="1" applyBorder="1" applyAlignment="1">
      <alignment horizontal="justify" vertical="top" wrapText="1"/>
    </xf>
    <xf numFmtId="0" fontId="15" fillId="0" borderId="0" xfId="0" applyFont="1" applyAlignment="1">
      <alignment horizontal="justify" vertical="top" wrapText="1"/>
    </xf>
    <xf numFmtId="0" fontId="15" fillId="0" borderId="1" xfId="0" applyFont="1" applyBorder="1" applyAlignment="1">
      <alignment horizontal="justify" vertical="top" wrapText="1"/>
    </xf>
    <xf numFmtId="0" fontId="26" fillId="0" borderId="92" xfId="0" applyFont="1" applyBorder="1" applyAlignment="1">
      <alignment horizontal="center" vertical="top" wrapText="1"/>
    </xf>
    <xf numFmtId="0" fontId="26" fillId="0" borderId="93" xfId="0" applyFont="1" applyBorder="1" applyAlignment="1">
      <alignment horizontal="center" vertical="top" wrapText="1"/>
    </xf>
    <xf numFmtId="0" fontId="26" fillId="0" borderId="94" xfId="0" applyFont="1" applyBorder="1" applyAlignment="1">
      <alignment horizontal="center" vertical="top" wrapText="1"/>
    </xf>
    <xf numFmtId="38" fontId="26" fillId="7" borderId="92" xfId="1" applyFont="1" applyFill="1" applyBorder="1" applyAlignment="1">
      <alignment horizontal="center" vertical="top" wrapText="1"/>
    </xf>
    <xf numFmtId="38" fontId="26" fillId="7" borderId="93" xfId="1" applyFont="1" applyFill="1" applyBorder="1" applyAlignment="1">
      <alignment horizontal="center" vertical="top" wrapText="1"/>
    </xf>
    <xf numFmtId="38" fontId="26" fillId="7" borderId="94" xfId="1" applyFont="1" applyFill="1" applyBorder="1" applyAlignment="1">
      <alignment horizontal="center" vertical="top" wrapText="1"/>
    </xf>
    <xf numFmtId="38" fontId="26" fillId="7" borderId="88" xfId="1" applyFont="1" applyFill="1" applyBorder="1" applyAlignment="1">
      <alignment horizontal="center" vertical="top" wrapText="1"/>
    </xf>
    <xf numFmtId="38" fontId="26" fillId="7" borderId="89" xfId="1" applyFont="1" applyFill="1" applyBorder="1" applyAlignment="1">
      <alignment horizontal="center" vertical="top" wrapText="1"/>
    </xf>
    <xf numFmtId="38" fontId="26" fillId="7" borderId="90" xfId="1" applyFont="1" applyFill="1" applyBorder="1" applyAlignment="1">
      <alignment horizontal="center" vertical="top" wrapText="1"/>
    </xf>
    <xf numFmtId="0" fontId="26" fillId="0" borderId="88" xfId="0" applyFont="1" applyBorder="1" applyAlignment="1">
      <alignment horizontal="center" vertical="top" wrapText="1"/>
    </xf>
    <xf numFmtId="0" fontId="26" fillId="0" borderId="89" xfId="0" applyFont="1" applyBorder="1" applyAlignment="1">
      <alignment horizontal="center" vertical="top" wrapText="1"/>
    </xf>
    <xf numFmtId="0" fontId="26" fillId="0" borderId="90" xfId="0" applyFont="1" applyBorder="1" applyAlignment="1">
      <alignment horizontal="center" vertical="top" wrapText="1"/>
    </xf>
    <xf numFmtId="38" fontId="26" fillId="7" borderId="69" xfId="1" applyFont="1" applyFill="1" applyBorder="1" applyAlignment="1">
      <alignment horizontal="center" vertical="top" wrapText="1"/>
    </xf>
    <xf numFmtId="38" fontId="26" fillId="7" borderId="8" xfId="1" applyFont="1" applyFill="1" applyBorder="1" applyAlignment="1">
      <alignment horizontal="center" vertical="top" wrapText="1"/>
    </xf>
    <xf numFmtId="38" fontId="26" fillId="7" borderId="70" xfId="1" applyFont="1" applyFill="1" applyBorder="1" applyAlignment="1">
      <alignment horizontal="center" vertical="top" wrapText="1"/>
    </xf>
    <xf numFmtId="0" fontId="5" fillId="4" borderId="31" xfId="0" applyFont="1" applyFill="1" applyBorder="1" applyAlignment="1">
      <alignment horizontal="left" vertical="top" wrapText="1"/>
    </xf>
    <xf numFmtId="0" fontId="5" fillId="4" borderId="0" xfId="0" applyFont="1" applyFill="1" applyAlignment="1">
      <alignment horizontal="left" vertical="top" wrapText="1"/>
    </xf>
    <xf numFmtId="0" fontId="5" fillId="4" borderId="1" xfId="0" applyFont="1" applyFill="1" applyBorder="1" applyAlignment="1">
      <alignment horizontal="left" vertical="top" wrapText="1"/>
    </xf>
    <xf numFmtId="0" fontId="12" fillId="2" borderId="31"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1" xfId="0" applyFont="1" applyFill="1" applyBorder="1" applyAlignment="1">
      <alignment horizontal="left" vertical="top" wrapText="1"/>
    </xf>
    <xf numFmtId="0" fontId="28" fillId="0" borderId="31" xfId="0" applyFont="1" applyBorder="1" applyAlignment="1">
      <alignment horizontal="left" vertical="center" wrapText="1"/>
    </xf>
    <xf numFmtId="0" fontId="28" fillId="0" borderId="0" xfId="0" applyFont="1" applyAlignment="1">
      <alignment horizontal="left" vertical="center" wrapText="1"/>
    </xf>
    <xf numFmtId="0" fontId="28" fillId="0" borderId="1" xfId="0" applyFont="1" applyBorder="1" applyAlignment="1">
      <alignment horizontal="left" vertical="center" wrapText="1"/>
    </xf>
    <xf numFmtId="0" fontId="0" fillId="4" borderId="101" xfId="0" applyFill="1" applyBorder="1" applyAlignment="1">
      <alignment horizontal="center" vertical="center"/>
    </xf>
    <xf numFmtId="0" fontId="0" fillId="4" borderId="102" xfId="0" applyFill="1" applyBorder="1" applyAlignment="1">
      <alignment horizontal="center" vertical="center"/>
    </xf>
    <xf numFmtId="0" fontId="0" fillId="4" borderId="103" xfId="0" applyFill="1" applyBorder="1" applyAlignment="1">
      <alignment horizontal="center" vertical="center"/>
    </xf>
    <xf numFmtId="180" fontId="21" fillId="0" borderId="73" xfId="0" applyNumberFormat="1" applyFont="1" applyBorder="1" applyAlignment="1">
      <alignment horizontal="center" vertical="center"/>
    </xf>
    <xf numFmtId="180" fontId="21" fillId="0" borderId="74" xfId="0" applyNumberFormat="1" applyFont="1" applyBorder="1" applyAlignment="1">
      <alignment horizontal="center" vertical="center"/>
    </xf>
    <xf numFmtId="0" fontId="21" fillId="7" borderId="73" xfId="0" applyFont="1" applyFill="1" applyBorder="1" applyAlignment="1">
      <alignment horizontal="left" vertical="top" wrapText="1"/>
    </xf>
    <xf numFmtId="0" fontId="21" fillId="7" borderId="74" xfId="0" applyFont="1" applyFill="1" applyBorder="1" applyAlignment="1">
      <alignment horizontal="left" vertical="top" wrapText="1"/>
    </xf>
    <xf numFmtId="0" fontId="21" fillId="5" borderId="2" xfId="0" applyFont="1" applyFill="1" applyBorder="1" applyAlignment="1">
      <alignment horizontal="center" vertical="center" shrinkToFit="1"/>
    </xf>
    <xf numFmtId="180" fontId="21" fillId="0" borderId="81" xfId="0" applyNumberFormat="1" applyFont="1" applyBorder="1" applyAlignment="1">
      <alignment horizontal="center" vertical="center"/>
    </xf>
    <xf numFmtId="180" fontId="21" fillId="0" borderId="82" xfId="0" applyNumberFormat="1" applyFont="1" applyBorder="1" applyAlignment="1">
      <alignment horizontal="center" vertical="center"/>
    </xf>
    <xf numFmtId="0" fontId="5" fillId="0" borderId="31" xfId="0" applyFont="1" applyBorder="1" applyAlignment="1">
      <alignment horizontal="left" vertical="top" wrapText="1"/>
    </xf>
    <xf numFmtId="0" fontId="5" fillId="0" borderId="0" xfId="0" applyFont="1" applyAlignment="1">
      <alignment horizontal="left" vertical="top" wrapText="1"/>
    </xf>
    <xf numFmtId="0" fontId="5" fillId="0" borderId="1" xfId="0" applyFont="1" applyBorder="1" applyAlignment="1">
      <alignment horizontal="left" vertical="top" wrapText="1"/>
    </xf>
    <xf numFmtId="38" fontId="5" fillId="8" borderId="7" xfId="1" applyFont="1" applyFill="1" applyBorder="1" applyAlignment="1">
      <alignment horizontal="right" vertical="center" shrinkToFit="1"/>
    </xf>
    <xf numFmtId="38" fontId="5" fillId="0" borderId="8" xfId="1" applyFont="1" applyFill="1" applyBorder="1" applyAlignment="1">
      <alignment horizontal="right" vertical="center" shrinkToFit="1"/>
    </xf>
    <xf numFmtId="38" fontId="5" fillId="3" borderId="8" xfId="1" applyFont="1" applyFill="1" applyBorder="1" applyAlignment="1">
      <alignment horizontal="right" vertical="center" shrinkToFit="1"/>
    </xf>
    <xf numFmtId="0" fontId="21" fillId="5" borderId="69" xfId="0" applyFont="1" applyFill="1" applyBorder="1" applyAlignment="1">
      <alignment horizontal="center" vertical="center"/>
    </xf>
    <xf numFmtId="0" fontId="21" fillId="5" borderId="70" xfId="0" applyFont="1" applyFill="1" applyBorder="1" applyAlignment="1">
      <alignment horizontal="center" vertical="center"/>
    </xf>
    <xf numFmtId="0" fontId="22" fillId="5" borderId="69" xfId="0" applyFont="1" applyFill="1" applyBorder="1" applyAlignment="1">
      <alignment horizontal="center" vertical="center"/>
    </xf>
    <xf numFmtId="0" fontId="22" fillId="5" borderId="70" xfId="0" applyFont="1" applyFill="1" applyBorder="1" applyAlignment="1">
      <alignment horizontal="center" vertical="center"/>
    </xf>
    <xf numFmtId="178" fontId="21" fillId="7" borderId="3" xfId="0" applyNumberFormat="1" applyFont="1" applyFill="1" applyBorder="1" applyAlignment="1">
      <alignment horizontal="center" vertical="center"/>
    </xf>
    <xf numFmtId="178" fontId="21" fillId="7" borderId="4" xfId="0" applyNumberFormat="1" applyFont="1" applyFill="1" applyBorder="1" applyAlignment="1">
      <alignment horizontal="center" vertical="center"/>
    </xf>
    <xf numFmtId="178" fontId="21" fillId="7" borderId="68" xfId="0" applyNumberFormat="1" applyFont="1" applyFill="1" applyBorder="1" applyAlignment="1">
      <alignment horizontal="center" vertical="center"/>
    </xf>
    <xf numFmtId="178" fontId="21" fillId="7" borderId="85" xfId="0" applyNumberFormat="1" applyFont="1" applyFill="1" applyBorder="1" applyAlignment="1">
      <alignment horizontal="center" vertical="center"/>
    </xf>
    <xf numFmtId="178" fontId="21" fillId="7" borderId="86" xfId="0" applyNumberFormat="1" applyFont="1" applyFill="1" applyBorder="1" applyAlignment="1">
      <alignment horizontal="center" vertical="center"/>
    </xf>
    <xf numFmtId="178" fontId="21" fillId="7" borderId="87" xfId="0" applyNumberFormat="1" applyFont="1" applyFill="1" applyBorder="1" applyAlignment="1">
      <alignment horizontal="center" vertical="center"/>
    </xf>
    <xf numFmtId="40" fontId="21" fillId="0" borderId="8" xfId="1" applyNumberFormat="1" applyFont="1" applyFill="1" applyBorder="1" applyAlignment="1">
      <alignment horizontal="right" vertical="center" shrinkToFit="1"/>
    </xf>
    <xf numFmtId="38" fontId="21" fillId="0" borderId="8" xfId="1" applyFont="1" applyFill="1" applyBorder="1" applyAlignment="1">
      <alignment horizontal="right" vertical="center" shrinkToFit="1"/>
    </xf>
    <xf numFmtId="0" fontId="21" fillId="0" borderId="0" xfId="0" applyFont="1" applyAlignment="1">
      <alignment horizontal="center" vertical="center" shrinkToFit="1"/>
    </xf>
    <xf numFmtId="0" fontId="21" fillId="7" borderId="76" xfId="0" applyFont="1" applyFill="1" applyBorder="1" applyAlignment="1">
      <alignment horizontal="center" vertical="top" wrapText="1"/>
    </xf>
    <xf numFmtId="0" fontId="21" fillId="7" borderId="77" xfId="0" applyFont="1" applyFill="1" applyBorder="1" applyAlignment="1">
      <alignment horizontal="center" vertical="top" wrapText="1"/>
    </xf>
    <xf numFmtId="178" fontId="21" fillId="7" borderId="88" xfId="0" applyNumberFormat="1" applyFont="1" applyFill="1" applyBorder="1" applyAlignment="1">
      <alignment horizontal="center" vertical="center"/>
    </xf>
    <xf numFmtId="178" fontId="21" fillId="7" borderId="89" xfId="0" applyNumberFormat="1" applyFont="1" applyFill="1" applyBorder="1" applyAlignment="1">
      <alignment horizontal="center" vertical="center"/>
    </xf>
    <xf numFmtId="178" fontId="21" fillId="7" borderId="90" xfId="0" applyNumberFormat="1" applyFont="1" applyFill="1" applyBorder="1" applyAlignment="1">
      <alignment horizontal="center" vertical="center"/>
    </xf>
    <xf numFmtId="178" fontId="21" fillId="7" borderId="5" xfId="0" applyNumberFormat="1" applyFont="1" applyFill="1" applyBorder="1" applyAlignment="1">
      <alignment horizontal="center" vertical="center"/>
    </xf>
    <xf numFmtId="178" fontId="21" fillId="7" borderId="0" xfId="0" applyNumberFormat="1" applyFont="1" applyFill="1" applyAlignment="1">
      <alignment horizontal="center" vertical="center"/>
    </xf>
    <xf numFmtId="178" fontId="21" fillId="7" borderId="80" xfId="0" applyNumberFormat="1" applyFont="1" applyFill="1" applyBorder="1" applyAlignment="1">
      <alignment horizontal="center" vertical="center"/>
    </xf>
    <xf numFmtId="182" fontId="21" fillId="6" borderId="69" xfId="1" applyNumberFormat="1" applyFont="1" applyFill="1" applyBorder="1" applyAlignment="1">
      <alignment horizontal="center" vertical="center"/>
    </xf>
    <xf numFmtId="182" fontId="21" fillId="6" borderId="8" xfId="1" applyNumberFormat="1" applyFont="1" applyFill="1" applyBorder="1" applyAlignment="1">
      <alignment horizontal="center" vertical="center"/>
    </xf>
    <xf numFmtId="182" fontId="21" fillId="6" borderId="70" xfId="1" applyNumberFormat="1" applyFont="1" applyFill="1" applyBorder="1" applyAlignment="1">
      <alignment horizontal="center" vertical="center"/>
    </xf>
    <xf numFmtId="0" fontId="21" fillId="7" borderId="73" xfId="0" applyFont="1" applyFill="1" applyBorder="1" applyAlignment="1">
      <alignment horizontal="center" vertical="top" wrapText="1"/>
    </xf>
    <xf numFmtId="0" fontId="21" fillId="7" borderId="74" xfId="0" applyFont="1" applyFill="1" applyBorder="1" applyAlignment="1">
      <alignment horizontal="center" vertical="top" wrapText="1"/>
    </xf>
    <xf numFmtId="181" fontId="21" fillId="0" borderId="76" xfId="0" applyNumberFormat="1" applyFont="1" applyBorder="1" applyAlignment="1">
      <alignment horizontal="center" vertical="center"/>
    </xf>
    <xf numFmtId="181" fontId="21" fillId="0" borderId="77" xfId="0" applyNumberFormat="1" applyFont="1" applyBorder="1" applyAlignment="1">
      <alignment horizontal="center" vertical="center"/>
    </xf>
    <xf numFmtId="181" fontId="21" fillId="6" borderId="69" xfId="1" applyNumberFormat="1" applyFont="1" applyFill="1" applyBorder="1" applyAlignment="1">
      <alignment horizontal="center" vertical="center"/>
    </xf>
    <xf numFmtId="181" fontId="21" fillId="6" borderId="70" xfId="1" applyNumberFormat="1" applyFont="1" applyFill="1" applyBorder="1" applyAlignment="1">
      <alignment horizontal="center" vertical="center"/>
    </xf>
    <xf numFmtId="0" fontId="16" fillId="0" borderId="0" xfId="0" applyFont="1" applyAlignment="1">
      <alignment horizontal="left" vertical="top" wrapText="1"/>
    </xf>
    <xf numFmtId="0" fontId="16" fillId="0" borderId="1" xfId="0" applyFont="1" applyBorder="1" applyAlignment="1">
      <alignment horizontal="left" vertical="top" wrapText="1"/>
    </xf>
    <xf numFmtId="0" fontId="21" fillId="7" borderId="71" xfId="0" applyFont="1" applyFill="1" applyBorder="1" applyAlignment="1">
      <alignment horizontal="left" vertical="top" wrapText="1"/>
    </xf>
    <xf numFmtId="0" fontId="21" fillId="7" borderId="72" xfId="0" applyFont="1" applyFill="1" applyBorder="1" applyAlignment="1">
      <alignment horizontal="left" vertical="top" wrapText="1"/>
    </xf>
    <xf numFmtId="181" fontId="12" fillId="2" borderId="0" xfId="0" applyNumberFormat="1" applyFont="1" applyFill="1" applyAlignment="1">
      <alignment horizontal="center" vertical="center" wrapText="1"/>
    </xf>
    <xf numFmtId="0" fontId="12" fillId="2" borderId="101" xfId="0" applyFont="1" applyFill="1" applyBorder="1" applyAlignment="1">
      <alignment horizontal="left" vertical="top" wrapText="1"/>
    </xf>
    <xf numFmtId="0" fontId="12" fillId="2" borderId="102" xfId="0" applyFont="1" applyFill="1" applyBorder="1" applyAlignment="1">
      <alignment horizontal="left" vertical="top" wrapText="1"/>
    </xf>
    <xf numFmtId="0" fontId="12" fillId="2" borderId="103" xfId="0" applyFont="1" applyFill="1" applyBorder="1" applyAlignment="1">
      <alignment horizontal="left" vertical="top" wrapText="1"/>
    </xf>
    <xf numFmtId="38" fontId="21" fillId="0" borderId="7" xfId="1" applyFont="1" applyFill="1" applyBorder="1" applyAlignment="1">
      <alignment horizontal="right" vertical="center" shrinkToFit="1"/>
    </xf>
    <xf numFmtId="0" fontId="21" fillId="0" borderId="0" xfId="0" applyFont="1" applyAlignment="1">
      <alignment horizontal="center" vertical="center"/>
    </xf>
    <xf numFmtId="0" fontId="21" fillId="0" borderId="0" xfId="0" applyFont="1" applyAlignment="1">
      <alignment horizontal="left" vertical="center" shrinkToFit="1"/>
    </xf>
    <xf numFmtId="183" fontId="25" fillId="0" borderId="0" xfId="0" applyNumberFormat="1" applyFont="1" applyAlignment="1">
      <alignment horizontal="right" vertical="center"/>
    </xf>
    <xf numFmtId="177" fontId="5" fillId="3" borderId="8" xfId="1" applyNumberFormat="1" applyFont="1" applyFill="1" applyBorder="1" applyAlignment="1">
      <alignment horizontal="right" vertical="center" shrinkToFit="1"/>
    </xf>
    <xf numFmtId="0" fontId="12" fillId="0" borderId="0" xfId="0" applyFont="1" applyAlignment="1">
      <alignment vertical="center" wrapText="1"/>
    </xf>
    <xf numFmtId="0" fontId="12" fillId="0" borderId="1" xfId="0" applyFont="1" applyBorder="1" applyAlignment="1">
      <alignment vertical="center" wrapText="1"/>
    </xf>
    <xf numFmtId="0" fontId="0" fillId="0" borderId="1" xfId="0" applyBorder="1" applyAlignment="1">
      <alignment vertical="center" wrapText="1"/>
    </xf>
    <xf numFmtId="0" fontId="0" fillId="0" borderId="0" xfId="0" applyAlignment="1">
      <alignment horizontal="left" vertical="center" wrapText="1"/>
    </xf>
    <xf numFmtId="0" fontId="12" fillId="0" borderId="31" xfId="0" applyFont="1" applyBorder="1" applyAlignment="1">
      <alignment horizontal="left" vertical="top" wrapText="1"/>
    </xf>
    <xf numFmtId="0" fontId="12" fillId="0" borderId="0" xfId="0" applyFont="1" applyAlignment="1">
      <alignment horizontal="left" vertical="top" wrapText="1"/>
    </xf>
    <xf numFmtId="0" fontId="12" fillId="0" borderId="1" xfId="0" applyFont="1" applyBorder="1" applyAlignment="1">
      <alignment horizontal="left" vertical="top" wrapText="1"/>
    </xf>
    <xf numFmtId="0" fontId="29" fillId="0" borderId="0" xfId="0" applyFont="1" applyAlignment="1">
      <alignment horizontal="center" vertical="center" wrapText="1"/>
    </xf>
    <xf numFmtId="0" fontId="30" fillId="0" borderId="0" xfId="0" applyFont="1" applyAlignment="1">
      <alignment horizontal="center" vertical="center" wrapText="1"/>
    </xf>
    <xf numFmtId="0" fontId="10" fillId="0" borderId="98" xfId="0" applyFont="1" applyBorder="1" applyAlignment="1">
      <alignment horizontal="center" vertical="center" wrapText="1"/>
    </xf>
    <xf numFmtId="0" fontId="10" fillId="0" borderId="99" xfId="0" applyFont="1" applyBorder="1" applyAlignment="1">
      <alignment horizontal="center" vertical="center" wrapText="1"/>
    </xf>
    <xf numFmtId="38" fontId="10" fillId="0" borderId="2" xfId="1" applyFont="1" applyBorder="1" applyAlignment="1">
      <alignment horizontal="center" vertical="center" wrapText="1"/>
    </xf>
    <xf numFmtId="38" fontId="10" fillId="0" borderId="28" xfId="1" applyFont="1" applyBorder="1" applyAlignment="1">
      <alignment horizontal="center" vertical="center" wrapText="1"/>
    </xf>
    <xf numFmtId="38" fontId="10" fillId="0" borderId="99" xfId="1" applyFont="1" applyBorder="1" applyAlignment="1">
      <alignment horizontal="center" vertical="center" wrapText="1"/>
    </xf>
    <xf numFmtId="0" fontId="10" fillId="0" borderId="28" xfId="0" applyFont="1" applyBorder="1" applyAlignment="1">
      <alignment horizontal="center" vertical="center" wrapText="1"/>
    </xf>
    <xf numFmtId="38" fontId="10" fillId="0" borderId="100" xfId="1" applyFont="1" applyBorder="1" applyAlignment="1">
      <alignment horizontal="center" vertical="center" wrapText="1"/>
    </xf>
    <xf numFmtId="0" fontId="10" fillId="0" borderId="2" xfId="0" applyFont="1" applyBorder="1" applyAlignment="1">
      <alignment horizontal="center" vertical="center" wrapText="1"/>
    </xf>
    <xf numFmtId="0" fontId="10" fillId="0" borderId="0" xfId="0" applyFont="1" applyAlignment="1">
      <alignment horizontal="left" vertical="center" wrapText="1"/>
    </xf>
    <xf numFmtId="0" fontId="10" fillId="0" borderId="0" xfId="0" applyFont="1" applyAlignment="1">
      <alignment vertical="top" wrapText="1"/>
    </xf>
    <xf numFmtId="176" fontId="10" fillId="0" borderId="0" xfId="0" applyNumberFormat="1" applyFont="1" applyAlignment="1">
      <alignment horizontal="right" vertical="center" wrapText="1"/>
    </xf>
    <xf numFmtId="0" fontId="10" fillId="0" borderId="0" xfId="0" applyFont="1" applyAlignment="1">
      <alignment horizontal="justify" vertical="center" wrapText="1"/>
    </xf>
    <xf numFmtId="0" fontId="10" fillId="0" borderId="122" xfId="0" applyFont="1" applyBorder="1" applyAlignment="1">
      <alignment horizontal="center" vertical="center" wrapText="1"/>
    </xf>
    <xf numFmtId="0" fontId="10" fillId="0" borderId="121" xfId="0" applyFont="1" applyBorder="1" applyAlignment="1">
      <alignment horizontal="center" vertical="center" wrapText="1"/>
    </xf>
    <xf numFmtId="38" fontId="10" fillId="0" borderId="126" xfId="1" applyFont="1" applyBorder="1" applyAlignment="1">
      <alignment vertical="center" wrapText="1"/>
    </xf>
    <xf numFmtId="38" fontId="10" fillId="0" borderId="125" xfId="1" applyFont="1" applyBorder="1" applyAlignment="1">
      <alignment vertical="center" wrapText="1"/>
    </xf>
    <xf numFmtId="38" fontId="10" fillId="0" borderId="119" xfId="0" applyNumberFormat="1" applyFont="1" applyBorder="1" applyAlignment="1">
      <alignment vertical="center" wrapText="1"/>
    </xf>
    <xf numFmtId="0" fontId="10" fillId="0" borderId="102" xfId="0" applyFont="1" applyBorder="1" applyAlignment="1">
      <alignment vertical="center" wrapText="1"/>
    </xf>
    <xf numFmtId="0" fontId="10" fillId="0" borderId="0" xfId="0" applyFont="1" applyAlignment="1">
      <alignment vertical="center" wrapText="1"/>
    </xf>
    <xf numFmtId="0" fontId="10" fillId="0" borderId="120" xfId="0" applyFont="1" applyBorder="1" applyAlignment="1">
      <alignment horizontal="center" vertical="center" wrapText="1"/>
    </xf>
    <xf numFmtId="0" fontId="10" fillId="0" borderId="101" xfId="0" applyFont="1" applyBorder="1" applyAlignment="1">
      <alignment horizontal="justify" vertical="center" wrapText="1"/>
    </xf>
    <xf numFmtId="0" fontId="10" fillId="0" borderId="102" xfId="0" applyFont="1" applyBorder="1" applyAlignment="1">
      <alignment horizontal="justify" vertical="center" wrapText="1"/>
    </xf>
    <xf numFmtId="0" fontId="10" fillId="0" borderId="115" xfId="0" applyFont="1" applyBorder="1" applyAlignment="1">
      <alignment horizontal="center" vertical="center" wrapText="1"/>
    </xf>
    <xf numFmtId="0" fontId="10" fillId="0" borderId="116" xfId="0" applyFont="1" applyBorder="1" applyAlignment="1">
      <alignment horizontal="center" vertical="center" wrapText="1"/>
    </xf>
    <xf numFmtId="0" fontId="10" fillId="0" borderId="11" xfId="0" applyFont="1" applyBorder="1" applyAlignment="1">
      <alignment horizontal="center" vertical="center" wrapText="1"/>
    </xf>
    <xf numFmtId="176" fontId="10" fillId="0" borderId="2" xfId="0" applyNumberFormat="1" applyFont="1" applyBorder="1" applyAlignment="1">
      <alignment horizontal="center" vertical="center" wrapText="1"/>
    </xf>
    <xf numFmtId="0" fontId="10" fillId="0" borderId="102" xfId="0" applyFont="1" applyBorder="1" applyAlignment="1">
      <alignment horizontal="left" vertical="center"/>
    </xf>
    <xf numFmtId="0" fontId="10" fillId="0" borderId="122" xfId="0" applyFont="1" applyBorder="1" applyAlignment="1">
      <alignment horizontal="justify" vertical="center" wrapText="1"/>
    </xf>
    <xf numFmtId="0" fontId="10" fillId="0" borderId="121" xfId="0" applyFont="1" applyBorder="1" applyAlignment="1">
      <alignment horizontal="justify" vertical="center" wrapText="1"/>
    </xf>
    <xf numFmtId="38" fontId="10" fillId="0" borderId="6" xfId="1" applyFont="1" applyBorder="1" applyAlignment="1">
      <alignment vertical="center" wrapText="1"/>
    </xf>
    <xf numFmtId="38" fontId="10" fillId="0" borderId="7" xfId="1" applyFont="1" applyBorder="1" applyAlignment="1">
      <alignment vertical="center" wrapText="1"/>
    </xf>
    <xf numFmtId="38" fontId="10" fillId="0" borderId="119" xfId="1" applyFont="1" applyBorder="1" applyAlignment="1">
      <alignment vertical="center" wrapText="1"/>
    </xf>
    <xf numFmtId="38" fontId="10" fillId="0" borderId="102" xfId="1" applyFont="1" applyBorder="1" applyAlignment="1">
      <alignment vertical="center" wrapText="1"/>
    </xf>
    <xf numFmtId="38" fontId="10" fillId="0" borderId="0" xfId="1" applyFont="1" applyAlignment="1">
      <alignment vertical="center" wrapText="1"/>
    </xf>
    <xf numFmtId="0" fontId="10" fillId="0" borderId="123" xfId="0" applyFont="1" applyBorder="1" applyAlignment="1">
      <alignment horizontal="center" vertical="center" wrapText="1"/>
    </xf>
    <xf numFmtId="0" fontId="10" fillId="0" borderId="6" xfId="0" applyFont="1" applyBorder="1" applyAlignment="1">
      <alignment vertical="center" wrapText="1"/>
    </xf>
    <xf numFmtId="0" fontId="10" fillId="0" borderId="13" xfId="0" applyFont="1" applyBorder="1" applyAlignment="1">
      <alignment vertical="center" wrapText="1"/>
    </xf>
    <xf numFmtId="0" fontId="10" fillId="0" borderId="126" xfId="0" applyFont="1" applyBorder="1" applyAlignment="1">
      <alignment vertical="center" wrapText="1"/>
    </xf>
    <xf numFmtId="0" fontId="10" fillId="0" borderId="127" xfId="0" applyFont="1" applyBorder="1" applyAlignment="1">
      <alignment vertical="center" wrapText="1"/>
    </xf>
    <xf numFmtId="0" fontId="10" fillId="0" borderId="110" xfId="0" applyFont="1" applyBorder="1" applyAlignment="1">
      <alignment horizontal="justify" vertical="center" wrapText="1"/>
    </xf>
    <xf numFmtId="0" fontId="10" fillId="0" borderId="111" xfId="0" applyFont="1" applyBorder="1" applyAlignment="1">
      <alignment horizontal="justify" vertical="center" wrapText="1"/>
    </xf>
    <xf numFmtId="0" fontId="10" fillId="0" borderId="50" xfId="0" applyFont="1" applyBorder="1" applyAlignment="1">
      <alignment horizontal="justify" vertical="center" wrapText="1"/>
    </xf>
    <xf numFmtId="0" fontId="10" fillId="0" borderId="51" xfId="0" applyFont="1" applyBorder="1" applyAlignment="1">
      <alignment horizontal="justify" vertical="center" wrapText="1"/>
    </xf>
    <xf numFmtId="0" fontId="10" fillId="0" borderId="108" xfId="0" applyFont="1" applyBorder="1" applyAlignment="1">
      <alignment horizontal="justify" vertical="center" wrapText="1"/>
    </xf>
    <xf numFmtId="176" fontId="10" fillId="0" borderId="112" xfId="0" applyNumberFormat="1" applyFont="1" applyBorder="1" applyAlignment="1">
      <alignment horizontal="right" vertical="center" wrapText="1"/>
    </xf>
    <xf numFmtId="176" fontId="10" fillId="0" borderId="113" xfId="0" applyNumberFormat="1" applyFont="1" applyBorder="1" applyAlignment="1">
      <alignment horizontal="right" vertical="center" wrapText="1"/>
    </xf>
    <xf numFmtId="176" fontId="10" fillId="0" borderId="114" xfId="0" applyNumberFormat="1" applyFont="1" applyBorder="1" applyAlignment="1">
      <alignment horizontal="right" vertical="center" wrapText="1"/>
    </xf>
    <xf numFmtId="176" fontId="10" fillId="0" borderId="117" xfId="0" applyNumberFormat="1" applyFont="1" applyBorder="1" applyAlignment="1">
      <alignment horizontal="right" vertical="center" wrapText="1"/>
    </xf>
    <xf numFmtId="176" fontId="10" fillId="0" borderId="118" xfId="0" applyNumberFormat="1" applyFont="1" applyBorder="1" applyAlignment="1">
      <alignment horizontal="right" vertical="center" wrapText="1"/>
    </xf>
    <xf numFmtId="0" fontId="10" fillId="0" borderId="43" xfId="0" applyFont="1" applyBorder="1" applyAlignment="1">
      <alignment horizontal="justify" vertical="center" wrapText="1"/>
    </xf>
    <xf numFmtId="0" fontId="10" fillId="0" borderId="44" xfId="0" applyFont="1" applyBorder="1" applyAlignment="1">
      <alignment horizontal="justify" vertical="center" wrapText="1"/>
    </xf>
    <xf numFmtId="0" fontId="10" fillId="0" borderId="17" xfId="0" applyFont="1" applyBorder="1" applyAlignment="1">
      <alignment horizontal="justify" vertical="center" wrapText="1"/>
    </xf>
    <xf numFmtId="0" fontId="10" fillId="0" borderId="43"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18" xfId="0" applyFont="1" applyBorder="1" applyAlignment="1">
      <alignment horizontal="justify" vertical="center" wrapText="1"/>
    </xf>
    <xf numFmtId="0" fontId="10" fillId="0" borderId="21" xfId="0" applyFont="1" applyBorder="1" applyAlignment="1">
      <alignment horizontal="justify" vertical="center" wrapText="1"/>
    </xf>
    <xf numFmtId="0" fontId="10" fillId="0" borderId="50" xfId="0" applyFont="1" applyBorder="1" applyAlignment="1">
      <alignment horizontal="center" vertical="center" wrapText="1"/>
    </xf>
    <xf numFmtId="0" fontId="10" fillId="0" borderId="51" xfId="0" applyFont="1" applyBorder="1" applyAlignment="1">
      <alignment horizontal="center" vertical="center" wrapText="1"/>
    </xf>
    <xf numFmtId="176" fontId="10" fillId="2" borderId="53" xfId="0" applyNumberFormat="1" applyFont="1" applyFill="1" applyBorder="1" applyAlignment="1">
      <alignment horizontal="right" vertical="center" wrapText="1"/>
    </xf>
    <xf numFmtId="176" fontId="10" fillId="2" borderId="55" xfId="0" applyNumberFormat="1" applyFont="1" applyFill="1" applyBorder="1" applyAlignment="1">
      <alignment horizontal="right" vertical="center" wrapText="1"/>
    </xf>
    <xf numFmtId="176" fontId="10" fillId="2" borderId="52" xfId="0" applyNumberFormat="1" applyFont="1" applyFill="1" applyBorder="1" applyAlignment="1">
      <alignment horizontal="right" vertical="center" wrapText="1"/>
    </xf>
    <xf numFmtId="176" fontId="10" fillId="0" borderId="53" xfId="0" applyNumberFormat="1" applyFont="1" applyBorder="1" applyAlignment="1">
      <alignment horizontal="right" vertical="center" wrapText="1"/>
    </xf>
    <xf numFmtId="176" fontId="10" fillId="0" borderId="52" xfId="0" applyNumberFormat="1" applyFont="1" applyBorder="1" applyAlignment="1">
      <alignment horizontal="right" vertical="center" wrapText="1"/>
    </xf>
    <xf numFmtId="176" fontId="10" fillId="0" borderId="55" xfId="0" applyNumberFormat="1" applyFont="1" applyBorder="1" applyAlignment="1">
      <alignment horizontal="right" vertical="center" wrapText="1"/>
    </xf>
    <xf numFmtId="176" fontId="10" fillId="0" borderId="54" xfId="0" applyNumberFormat="1" applyFont="1" applyBorder="1" applyAlignment="1">
      <alignment horizontal="right" vertical="center" wrapText="1"/>
    </xf>
    <xf numFmtId="0" fontId="10" fillId="0" borderId="37" xfId="0" applyFont="1" applyBorder="1" applyAlignment="1">
      <alignment horizontal="justify" vertical="center" wrapText="1"/>
    </xf>
    <xf numFmtId="0" fontId="10" fillId="0" borderId="40" xfId="0" applyFont="1" applyBorder="1" applyAlignment="1">
      <alignment horizontal="justify" vertical="center" wrapText="1"/>
    </xf>
    <xf numFmtId="0" fontId="10" fillId="0" borderId="56" xfId="0" applyFont="1" applyBorder="1" applyAlignment="1">
      <alignment horizontal="justify" vertical="center" wrapText="1"/>
    </xf>
    <xf numFmtId="0" fontId="10" fillId="0" borderId="59" xfId="0" applyFont="1" applyBorder="1" applyAlignment="1">
      <alignment horizontal="justify" vertical="center" wrapText="1"/>
    </xf>
    <xf numFmtId="0" fontId="10" fillId="0" borderId="38" xfId="0" applyFont="1" applyBorder="1" applyAlignment="1">
      <alignment horizontal="justify" vertical="center" wrapText="1"/>
    </xf>
    <xf numFmtId="0" fontId="10" fillId="0" borderId="39" xfId="0" applyFont="1" applyBorder="1" applyAlignment="1">
      <alignment horizontal="justify" vertical="center" wrapText="1"/>
    </xf>
    <xf numFmtId="0" fontId="10" fillId="0" borderId="57" xfId="0" applyFont="1" applyBorder="1" applyAlignment="1">
      <alignment horizontal="justify" vertical="center" wrapText="1"/>
    </xf>
    <xf numFmtId="0" fontId="10" fillId="0" borderId="58" xfId="0" applyFont="1" applyBorder="1" applyAlignment="1">
      <alignment horizontal="justify" vertical="center" wrapText="1"/>
    </xf>
    <xf numFmtId="176" fontId="10" fillId="0" borderId="62" xfId="0" applyNumberFormat="1" applyFont="1" applyBorder="1" applyAlignment="1">
      <alignment horizontal="right" vertical="center" wrapText="1"/>
    </xf>
    <xf numFmtId="176" fontId="10" fillId="0" borderId="63" xfId="0" applyNumberFormat="1" applyFont="1" applyBorder="1" applyAlignment="1">
      <alignment horizontal="right" vertical="center" wrapText="1"/>
    </xf>
    <xf numFmtId="176" fontId="10" fillId="0" borderId="41" xfId="0" applyNumberFormat="1" applyFont="1" applyBorder="1" applyAlignment="1">
      <alignment horizontal="right" vertical="center" wrapText="1"/>
    </xf>
    <xf numFmtId="176" fontId="10" fillId="0" borderId="19" xfId="0" applyNumberFormat="1" applyFont="1" applyBorder="1" applyAlignment="1">
      <alignment horizontal="right" vertical="center" wrapText="1"/>
    </xf>
    <xf numFmtId="176" fontId="10" fillId="0" borderId="42" xfId="0" applyNumberFormat="1" applyFont="1" applyBorder="1" applyAlignment="1">
      <alignment horizontal="right" vertical="center" wrapText="1"/>
    </xf>
    <xf numFmtId="176" fontId="10" fillId="0" borderId="20" xfId="0" applyNumberFormat="1" applyFont="1" applyBorder="1" applyAlignment="1">
      <alignment horizontal="right" vertical="center" wrapText="1"/>
    </xf>
    <xf numFmtId="0" fontId="10" fillId="0" borderId="22" xfId="0" applyFont="1" applyBorder="1" applyAlignment="1">
      <alignment horizontal="justify" vertical="center" wrapText="1"/>
    </xf>
    <xf numFmtId="0" fontId="10" fillId="0" borderId="19" xfId="0" applyFont="1" applyBorder="1" applyAlignment="1">
      <alignment horizontal="justify" vertical="center" wrapText="1"/>
    </xf>
    <xf numFmtId="0" fontId="10" fillId="0" borderId="20" xfId="0" applyFont="1" applyBorder="1" applyAlignment="1">
      <alignment horizontal="justify" vertical="center" wrapText="1"/>
    </xf>
    <xf numFmtId="0" fontId="10" fillId="0" borderId="48"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9" xfId="0" applyFont="1" applyBorder="1" applyAlignment="1">
      <alignment horizontal="center" vertical="center" wrapText="1"/>
    </xf>
    <xf numFmtId="0" fontId="10" fillId="0" borderId="47" xfId="0" applyFont="1" applyBorder="1" applyAlignment="1">
      <alignment horizontal="center" vertical="center" wrapText="1"/>
    </xf>
    <xf numFmtId="0" fontId="10" fillId="2" borderId="23" xfId="0" applyFont="1" applyFill="1" applyBorder="1" applyAlignment="1">
      <alignment horizontal="justify" vertical="center" wrapText="1"/>
    </xf>
    <xf numFmtId="0" fontId="10" fillId="2" borderId="0" xfId="0" applyFont="1" applyFill="1" applyAlignment="1">
      <alignment horizontal="justify" vertical="center" wrapText="1"/>
    </xf>
    <xf numFmtId="0" fontId="10" fillId="2" borderId="21" xfId="0" applyFont="1" applyFill="1" applyBorder="1" applyAlignment="1">
      <alignment horizontal="justify" vertical="center" wrapText="1"/>
    </xf>
    <xf numFmtId="0" fontId="10" fillId="2" borderId="0" xfId="0" applyFont="1" applyFill="1" applyAlignment="1">
      <alignment vertical="top" wrapText="1"/>
    </xf>
    <xf numFmtId="0" fontId="10" fillId="2" borderId="21" xfId="0" applyFont="1" applyFill="1" applyBorder="1" applyAlignment="1">
      <alignment vertical="top" wrapText="1"/>
    </xf>
    <xf numFmtId="0" fontId="10" fillId="0" borderId="60" xfId="0" applyFont="1" applyBorder="1" applyAlignment="1">
      <alignment horizontal="center" vertical="center" wrapText="1"/>
    </xf>
    <xf numFmtId="0" fontId="10" fillId="0" borderId="61" xfId="0" applyFont="1" applyBorder="1" applyAlignment="1">
      <alignment horizontal="center" vertical="center" wrapText="1"/>
    </xf>
    <xf numFmtId="0" fontId="10" fillId="0" borderId="61" xfId="0" applyFont="1" applyBorder="1" applyAlignment="1">
      <alignment horizontal="justify" vertical="center" wrapText="1"/>
    </xf>
    <xf numFmtId="0" fontId="10" fillId="0" borderId="64" xfId="0" applyFont="1" applyBorder="1" applyAlignment="1">
      <alignment horizontal="justify" vertical="center" wrapText="1"/>
    </xf>
    <xf numFmtId="0" fontId="10" fillId="0" borderId="25" xfId="0" applyFont="1" applyBorder="1" applyAlignment="1">
      <alignment horizontal="justify" vertical="center" wrapText="1"/>
    </xf>
    <xf numFmtId="0" fontId="10" fillId="0" borderId="26" xfId="0" applyFont="1" applyBorder="1" applyAlignment="1">
      <alignment horizontal="justify" vertical="center" wrapText="1"/>
    </xf>
    <xf numFmtId="0" fontId="10" fillId="0" borderId="16" xfId="0" applyFont="1" applyBorder="1" applyAlignment="1">
      <alignment horizontal="justify" vertical="center" wrapText="1"/>
    </xf>
    <xf numFmtId="0" fontId="10" fillId="0" borderId="67" xfId="0" applyFont="1" applyBorder="1" applyAlignment="1">
      <alignment horizontal="center" vertical="center" wrapText="1"/>
    </xf>
    <xf numFmtId="0" fontId="10" fillId="2" borderId="23"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65" xfId="0" applyFont="1" applyFill="1" applyBorder="1" applyAlignment="1">
      <alignment horizontal="left" vertical="center" wrapText="1"/>
    </xf>
    <xf numFmtId="0" fontId="10" fillId="2" borderId="65" xfId="0" applyFont="1" applyFill="1" applyBorder="1" applyAlignment="1">
      <alignment horizontal="center" vertical="center" wrapText="1"/>
    </xf>
    <xf numFmtId="0" fontId="10" fillId="2" borderId="23"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22"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0" fillId="2" borderId="66" xfId="0" applyFont="1" applyFill="1" applyBorder="1" applyAlignment="1">
      <alignment horizontal="left" vertical="center" wrapText="1"/>
    </xf>
    <xf numFmtId="0" fontId="10" fillId="2" borderId="66" xfId="0" applyFont="1" applyFill="1" applyBorder="1" applyAlignment="1">
      <alignment horizontal="center" vertical="center" wrapText="1"/>
    </xf>
    <xf numFmtId="0" fontId="10" fillId="2" borderId="66" xfId="0" applyFont="1" applyFill="1" applyBorder="1" applyAlignment="1">
      <alignment horizontal="justify" vertical="center" wrapText="1"/>
    </xf>
    <xf numFmtId="0" fontId="10" fillId="9" borderId="30" xfId="0" applyFont="1" applyFill="1" applyBorder="1" applyAlignment="1">
      <alignment horizontal="justify" vertical="center" wrapText="1"/>
    </xf>
    <xf numFmtId="0" fontId="10" fillId="9" borderId="7" xfId="0" applyFont="1" applyFill="1" applyBorder="1" applyAlignment="1">
      <alignment horizontal="justify" vertical="center" wrapText="1"/>
    </xf>
    <xf numFmtId="0" fontId="10" fillId="9" borderId="124" xfId="0" applyFont="1" applyFill="1" applyBorder="1" applyAlignment="1">
      <alignment horizontal="justify" vertical="center" wrapText="1"/>
    </xf>
    <xf numFmtId="0" fontId="10" fillId="9" borderId="125" xfId="0" applyFont="1" applyFill="1" applyBorder="1" applyAlignment="1">
      <alignment horizontal="justify" vertical="center" wrapText="1"/>
    </xf>
    <xf numFmtId="38" fontId="10" fillId="9" borderId="6" xfId="1" applyFont="1" applyFill="1" applyBorder="1" applyAlignment="1">
      <alignment vertical="center" wrapText="1"/>
    </xf>
    <xf numFmtId="38" fontId="10" fillId="9" borderId="7" xfId="1" applyFont="1" applyFill="1" applyBorder="1" applyAlignment="1">
      <alignment vertical="center" wrapText="1"/>
    </xf>
    <xf numFmtId="38" fontId="10" fillId="9" borderId="126" xfId="1" applyFont="1" applyFill="1" applyBorder="1" applyAlignment="1">
      <alignment vertical="center" wrapText="1"/>
    </xf>
    <xf numFmtId="38" fontId="10" fillId="9" borderId="125" xfId="1" applyFont="1" applyFill="1" applyBorder="1" applyAlignment="1">
      <alignment vertical="center" wrapText="1"/>
    </xf>
    <xf numFmtId="0" fontId="10" fillId="2" borderId="50" xfId="0" applyFont="1" applyFill="1" applyBorder="1" applyAlignment="1">
      <alignment horizontal="right" vertical="center" wrapText="1"/>
    </xf>
    <xf numFmtId="0" fontId="10" fillId="2" borderId="51" xfId="0" applyFont="1" applyFill="1" applyBorder="1" applyAlignment="1">
      <alignment horizontal="right" vertical="center" wrapText="1"/>
    </xf>
    <xf numFmtId="181" fontId="12" fillId="3" borderId="0" xfId="0" applyNumberFormat="1" applyFont="1" applyFill="1" applyAlignment="1">
      <alignment horizontal="center" vertical="center" wrapText="1"/>
    </xf>
  </cellXfs>
  <cellStyles count="4">
    <cellStyle name="桁区切り" xfId="1" builtinId="6"/>
    <cellStyle name="桁区切り 4" xfId="3" xr:uid="{AD4DB56D-AD1C-405A-90CA-39C8882ACB4F}"/>
    <cellStyle name="標準" xfId="0" builtinId="0"/>
    <cellStyle name="標準 4" xfId="2" xr:uid="{22FB5E2F-F95F-49C3-ACB1-4D909D18F9CF}"/>
  </cellStyles>
  <dxfs count="0"/>
  <tableStyles count="0" defaultTableStyle="TableStyleMedium2" defaultPivotStyle="PivotStyleLight16"/>
  <colors>
    <mruColors>
      <color rgb="FFFFFFCC"/>
      <color rgb="FFFFF2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oneCellAnchor>
    <xdr:from>
      <xdr:col>8</xdr:col>
      <xdr:colOff>260839</xdr:colOff>
      <xdr:row>51</xdr:row>
      <xdr:rowOff>0</xdr:rowOff>
    </xdr:from>
    <xdr:ext cx="65" cy="172227"/>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319954" y="1882726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260839</xdr:colOff>
      <xdr:row>21</xdr:row>
      <xdr:rowOff>55684</xdr:rowOff>
    </xdr:from>
    <xdr:ext cx="65" cy="172227"/>
    <xdr:sp macro="" textlink="">
      <xdr:nvSpPr>
        <xdr:cNvPr id="2" name="テキスト ボックス 1">
          <a:extLst>
            <a:ext uri="{FF2B5EF4-FFF2-40B4-BE49-F238E27FC236}">
              <a16:creationId xmlns:a16="http://schemas.microsoft.com/office/drawing/2014/main" id="{6785CB80-C179-4BCF-AE40-B5A5BE0631DA}"/>
            </a:ext>
          </a:extLst>
        </xdr:cNvPr>
        <xdr:cNvSpPr txBox="1"/>
      </xdr:nvSpPr>
      <xdr:spPr>
        <a:xfrm>
          <a:off x="5747239" y="1481943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260839</xdr:colOff>
      <xdr:row>21</xdr:row>
      <xdr:rowOff>55684</xdr:rowOff>
    </xdr:from>
    <xdr:ext cx="65" cy="172227"/>
    <xdr:sp macro="" textlink="">
      <xdr:nvSpPr>
        <xdr:cNvPr id="2" name="テキスト ボックス 1">
          <a:extLst>
            <a:ext uri="{FF2B5EF4-FFF2-40B4-BE49-F238E27FC236}">
              <a16:creationId xmlns:a16="http://schemas.microsoft.com/office/drawing/2014/main" id="{DED0E452-915E-49D2-924F-EC5B489850BF}"/>
            </a:ext>
          </a:extLst>
        </xdr:cNvPr>
        <xdr:cNvSpPr txBox="1"/>
      </xdr:nvSpPr>
      <xdr:spPr>
        <a:xfrm>
          <a:off x="5747239" y="1481943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260839</xdr:colOff>
      <xdr:row>22</xdr:row>
      <xdr:rowOff>55684</xdr:rowOff>
    </xdr:from>
    <xdr:ext cx="65" cy="172227"/>
    <xdr:sp macro="" textlink="">
      <xdr:nvSpPr>
        <xdr:cNvPr id="2" name="テキスト ボックス 1">
          <a:extLst>
            <a:ext uri="{FF2B5EF4-FFF2-40B4-BE49-F238E27FC236}">
              <a16:creationId xmlns:a16="http://schemas.microsoft.com/office/drawing/2014/main" id="{08E5DC22-857A-4137-BCF2-A57E02FC73DB}"/>
            </a:ext>
          </a:extLst>
        </xdr:cNvPr>
        <xdr:cNvSpPr txBox="1"/>
      </xdr:nvSpPr>
      <xdr:spPr>
        <a:xfrm>
          <a:off x="5747239" y="1481943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ile-sv\&#20849;&#26377;\R5&#35036;&#27491;\&#20844;&#21215;&#35201;&#38936;\&#27665;&#38291;&#24314;&#31689;&#29289;_&#27096;&#24335;\&#19977;&#27425;\&#27096;&#24335;&#65297;&#21450;&#12403;&#21029;&#32025;1&#21029;&#32025;2&#12288;&#27665;&#38291;2.1.xlsx" TargetMode="External"/><Relationship Id="rId1" Type="http://schemas.openxmlformats.org/officeDocument/2006/relationships/externalLinkPath" Target="/R5&#35036;&#27491;/&#20844;&#21215;&#35201;&#38936;/&#27665;&#38291;&#24314;&#31689;&#29289;_&#27096;&#24335;/&#19977;&#27425;/&#27096;&#24335;&#65297;&#21450;&#12403;&#21029;&#32025;1&#21029;&#32025;2&#12288;&#27665;&#38291;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交付申請書"/>
      <sheetName val="別紙1"/>
      <sheetName val="別紙2"/>
      <sheetName val="換算係数"/>
    </sheetNames>
    <sheetDataSet>
      <sheetData sheetId="0"/>
      <sheetData sheetId="1" refreshError="1"/>
      <sheetData sheetId="2">
        <row r="16">
          <cell r="AA16">
            <v>0</v>
          </cell>
        </row>
      </sheetData>
      <sheetData sheetId="3">
        <row r="3">
          <cell r="B3" t="str">
            <v>（エネルギー種類を選んでください）</v>
          </cell>
        </row>
        <row r="4">
          <cell r="B4" t="str">
            <v>原油(コンデンセートを除く。)</v>
          </cell>
          <cell r="C4">
            <v>2.6192466666666667</v>
          </cell>
          <cell r="D4" t="str">
            <v>kL</v>
          </cell>
          <cell r="E4" t="str">
            <v>tCO2/kL</v>
          </cell>
        </row>
        <row r="5">
          <cell r="B5" t="str">
            <v>コンデンセート(NGL)</v>
          </cell>
          <cell r="C5">
            <v>2.3815733333333333</v>
          </cell>
          <cell r="D5" t="str">
            <v>kL</v>
          </cell>
          <cell r="E5" t="str">
            <v>tCO2/kL</v>
          </cell>
        </row>
        <row r="6">
          <cell r="B6" t="str">
            <v>ガソリン</v>
          </cell>
          <cell r="C6">
            <v>2.3216600000000001</v>
          </cell>
          <cell r="D6" t="str">
            <v>kL</v>
          </cell>
          <cell r="E6" t="str">
            <v>tCO2/kL</v>
          </cell>
        </row>
        <row r="7">
          <cell r="B7" t="str">
            <v>ナフサ</v>
          </cell>
          <cell r="C7">
            <v>2.2422400000000002</v>
          </cell>
          <cell r="D7" t="str">
            <v>kL</v>
          </cell>
          <cell r="E7" t="str">
            <v>tCO2/kL</v>
          </cell>
        </row>
        <row r="8">
          <cell r="B8" t="str">
            <v>灯油</v>
          </cell>
          <cell r="C8">
            <v>2.4894833333333337</v>
          </cell>
          <cell r="D8" t="str">
            <v>kL</v>
          </cell>
          <cell r="E8" t="str">
            <v>tCO2/kL</v>
          </cell>
        </row>
        <row r="9">
          <cell r="B9" t="str">
            <v>軽油</v>
          </cell>
          <cell r="C9">
            <v>2.5849633333333339</v>
          </cell>
          <cell r="D9" t="str">
            <v>kL</v>
          </cell>
          <cell r="E9" t="str">
            <v>tCO2/kL</v>
          </cell>
        </row>
        <row r="10">
          <cell r="B10" t="str">
            <v>Ａ重油</v>
          </cell>
          <cell r="C10">
            <v>2.7096300000000002</v>
          </cell>
          <cell r="D10" t="str">
            <v>kL</v>
          </cell>
          <cell r="E10" t="str">
            <v>tCO2/kL</v>
          </cell>
        </row>
        <row r="11">
          <cell r="B11" t="str">
            <v>Ｂ・Ｃ重油</v>
          </cell>
          <cell r="C11">
            <v>2.9958499999999995</v>
          </cell>
          <cell r="D11" t="str">
            <v>kL</v>
          </cell>
          <cell r="E11" t="str">
            <v>tCO2/kL</v>
          </cell>
        </row>
        <row r="12">
          <cell r="B12" t="str">
            <v>石油アスファルト</v>
          </cell>
          <cell r="C12">
            <v>3.1193066666666667</v>
          </cell>
          <cell r="D12" t="str">
            <v>t</v>
          </cell>
          <cell r="E12" t="str">
            <v>tCO2/t</v>
          </cell>
        </row>
        <row r="13">
          <cell r="B13" t="str">
            <v>石油コークス</v>
          </cell>
          <cell r="C13">
            <v>2.7846866666666661</v>
          </cell>
          <cell r="D13" t="str">
            <v>t</v>
          </cell>
          <cell r="E13" t="str">
            <v>tCO2/t</v>
          </cell>
        </row>
        <row r="14">
          <cell r="B14" t="str">
            <v>液化石油ガス(ＬＰＧ)</v>
          </cell>
          <cell r="C14">
            <v>2.9988933333333332</v>
          </cell>
          <cell r="D14" t="str">
            <v>t</v>
          </cell>
          <cell r="E14" t="str">
            <v>tCO2/t</v>
          </cell>
        </row>
        <row r="15">
          <cell r="B15" t="str">
            <v>石油系炭化水素ガス</v>
          </cell>
          <cell r="C15">
            <v>2.3377933333333334</v>
          </cell>
          <cell r="D15" t="str">
            <v>千m3</v>
          </cell>
          <cell r="E15" t="str">
            <v>tCO2/千m3</v>
          </cell>
        </row>
        <row r="16">
          <cell r="B16" t="str">
            <v>液化天然ガス（ＬＮＧ）</v>
          </cell>
          <cell r="C16">
            <v>2.7027000000000001</v>
          </cell>
          <cell r="D16" t="str">
            <v>t</v>
          </cell>
          <cell r="E16" t="str">
            <v>tCO2/t</v>
          </cell>
        </row>
        <row r="17">
          <cell r="B17" t="str">
            <v>その他可燃性天然ガス</v>
          </cell>
          <cell r="C17">
            <v>2.21705</v>
          </cell>
          <cell r="D17" t="str">
            <v>千m3</v>
          </cell>
          <cell r="E17" t="str">
            <v>tCO2/千m3</v>
          </cell>
        </row>
        <row r="18">
          <cell r="B18" t="str">
            <v>原料炭</v>
          </cell>
          <cell r="C18">
            <v>2.6051666666666669</v>
          </cell>
          <cell r="D18" t="str">
            <v>t</v>
          </cell>
          <cell r="E18" t="str">
            <v>tCO2/t</v>
          </cell>
        </row>
        <row r="19">
          <cell r="B19" t="str">
            <v>一般炭</v>
          </cell>
          <cell r="C19">
            <v>2.3275633333333334</v>
          </cell>
          <cell r="D19" t="str">
            <v>t</v>
          </cell>
          <cell r="E19" t="str">
            <v>tCO2/t</v>
          </cell>
        </row>
        <row r="20">
          <cell r="B20" t="str">
            <v>無煙炭</v>
          </cell>
          <cell r="C20">
            <v>2.5151499999999998</v>
          </cell>
          <cell r="D20" t="str">
            <v>t</v>
          </cell>
          <cell r="E20" t="str">
            <v>tCO2/t</v>
          </cell>
        </row>
        <row r="21">
          <cell r="B21" t="str">
            <v>石炭コークス</v>
          </cell>
          <cell r="C21">
            <v>3.1693199999999995</v>
          </cell>
          <cell r="D21" t="str">
            <v>t</v>
          </cell>
          <cell r="E21" t="str">
            <v>tCO2/t</v>
          </cell>
        </row>
        <row r="22">
          <cell r="B22" t="str">
            <v>コールタール</v>
          </cell>
          <cell r="C22">
            <v>2.8584233333333326</v>
          </cell>
          <cell r="D22" t="str">
            <v>t</v>
          </cell>
          <cell r="E22" t="str">
            <v>tCO2/t</v>
          </cell>
        </row>
        <row r="23">
          <cell r="B23" t="str">
            <v>コークス炉ガス</v>
          </cell>
          <cell r="C23">
            <v>0.85103333333333342</v>
          </cell>
          <cell r="D23" t="str">
            <v>千m3</v>
          </cell>
          <cell r="E23" t="str">
            <v>tCO2/千m3</v>
          </cell>
        </row>
        <row r="24">
          <cell r="B24" t="str">
            <v>高炉ガス</v>
          </cell>
          <cell r="C24">
            <v>0.32883766666666664</v>
          </cell>
          <cell r="D24" t="str">
            <v>千m3</v>
          </cell>
          <cell r="E24" t="str">
            <v>tCO2/千m3</v>
          </cell>
        </row>
        <row r="25">
          <cell r="B25" t="str">
            <v>転炉ガス</v>
          </cell>
          <cell r="C25">
            <v>1.1841279999999998</v>
          </cell>
          <cell r="D25" t="str">
            <v>千m3</v>
          </cell>
          <cell r="E25" t="str">
            <v>tCO2/千m3</v>
          </cell>
        </row>
        <row r="26">
          <cell r="B26" t="str">
            <v>都市ガス</v>
          </cell>
          <cell r="C26">
            <v>2.2340266666666664</v>
          </cell>
          <cell r="D26" t="str">
            <v>千m3</v>
          </cell>
          <cell r="E26" t="str">
            <v>tCO2/千m3</v>
          </cell>
        </row>
        <row r="28">
          <cell r="B28" t="str">
            <v>産業用蒸気</v>
          </cell>
          <cell r="C28">
            <v>0.06</v>
          </cell>
          <cell r="D28" t="str">
            <v>GJ</v>
          </cell>
          <cell r="E28" t="str">
            <v>tCO2/GJ</v>
          </cell>
        </row>
        <row r="29">
          <cell r="B29" t="str">
            <v>産業用以外の蒸気</v>
          </cell>
          <cell r="C29">
            <v>5.7000000000000002E-2</v>
          </cell>
          <cell r="D29" t="str">
            <v>GJ</v>
          </cell>
          <cell r="E29" t="str">
            <v>tCO2/GJ</v>
          </cell>
        </row>
        <row r="30">
          <cell r="B30" t="str">
            <v>温水</v>
          </cell>
          <cell r="C30">
            <v>5.7000000000000002E-2</v>
          </cell>
          <cell r="D30" t="str">
            <v>GJ</v>
          </cell>
          <cell r="E30" t="str">
            <v>tCO2/GJ</v>
          </cell>
        </row>
        <row r="31">
          <cell r="B31" t="str">
            <v>冷水</v>
          </cell>
          <cell r="C31">
            <v>5.7000000000000002E-2</v>
          </cell>
          <cell r="D31" t="str">
            <v>GJ</v>
          </cell>
          <cell r="E31" t="str">
            <v>tCO2/GJ</v>
          </cell>
        </row>
        <row r="32">
          <cell r="B32" t="str">
            <v>消費電力量</v>
          </cell>
          <cell r="C32">
            <v>0.57899999999999996</v>
          </cell>
          <cell r="D32" t="str">
            <v>千KWh</v>
          </cell>
          <cell r="E32" t="str">
            <v>tCO2/千kWh</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86"/>
  <sheetViews>
    <sheetView tabSelected="1" view="pageBreakPreview" zoomScaleNormal="100" zoomScaleSheetLayoutView="100" workbookViewId="0">
      <selection activeCell="P65" sqref="P65"/>
    </sheetView>
  </sheetViews>
  <sheetFormatPr defaultRowHeight="18.75"/>
  <cols>
    <col min="1" max="1" width="1.375" customWidth="1"/>
    <col min="2" max="2" width="8.625" customWidth="1"/>
    <col min="3" max="3" width="14.125" customWidth="1"/>
    <col min="4" max="4" width="7.125" customWidth="1"/>
    <col min="5" max="5" width="5.375" customWidth="1"/>
    <col min="6" max="6" width="2.75" customWidth="1"/>
    <col min="7" max="7" width="6.625" customWidth="1"/>
    <col min="8" max="8" width="7.25" customWidth="1"/>
    <col min="9" max="9" width="7.5" customWidth="1"/>
    <col min="10" max="10" width="4.875" customWidth="1"/>
    <col min="11" max="11" width="11.75" customWidth="1"/>
  </cols>
  <sheetData>
    <row r="1" spans="2:15">
      <c r="B1" s="2" t="s">
        <v>168</v>
      </c>
    </row>
    <row r="2" spans="2:15" ht="45.75" customHeight="1">
      <c r="B2" s="212" t="s">
        <v>169</v>
      </c>
      <c r="C2" s="213"/>
      <c r="D2" s="213"/>
      <c r="E2" s="213"/>
      <c r="F2" s="213"/>
      <c r="G2" s="213"/>
      <c r="H2" s="213"/>
      <c r="I2" s="213"/>
      <c r="J2" s="213"/>
      <c r="K2" s="213"/>
    </row>
    <row r="3" spans="2:15" ht="9.6" customHeight="1" thickBot="1"/>
    <row r="4" spans="2:15">
      <c r="B4" s="3" t="s">
        <v>0</v>
      </c>
      <c r="C4" s="133"/>
      <c r="D4" s="134"/>
      <c r="E4" s="134"/>
      <c r="F4" s="134"/>
      <c r="G4" s="134"/>
      <c r="H4" s="134"/>
      <c r="I4" s="134"/>
      <c r="J4" s="134"/>
      <c r="K4" s="135"/>
    </row>
    <row r="5" spans="2:15">
      <c r="B5" s="99" t="s">
        <v>1</v>
      </c>
      <c r="C5" s="96" t="s">
        <v>2</v>
      </c>
      <c r="D5" s="91"/>
      <c r="E5" s="91"/>
      <c r="F5" s="97"/>
      <c r="G5" s="136"/>
      <c r="H5" s="137"/>
      <c r="I5" s="137"/>
      <c r="J5" s="137"/>
      <c r="K5" s="138"/>
    </row>
    <row r="6" spans="2:15">
      <c r="B6" s="100"/>
      <c r="C6" s="139" t="s">
        <v>167</v>
      </c>
      <c r="D6" s="140"/>
      <c r="E6" s="96" t="s">
        <v>3</v>
      </c>
      <c r="F6" s="97"/>
      <c r="G6" s="143"/>
      <c r="H6" s="144"/>
      <c r="I6" s="144"/>
      <c r="J6" s="144"/>
      <c r="K6" s="145"/>
      <c r="O6" s="6"/>
    </row>
    <row r="7" spans="2:15">
      <c r="B7" s="100"/>
      <c r="C7" s="141"/>
      <c r="D7" s="142"/>
      <c r="E7" s="96" t="s">
        <v>4</v>
      </c>
      <c r="F7" s="97"/>
      <c r="G7" s="143"/>
      <c r="H7" s="144"/>
      <c r="I7" s="144"/>
      <c r="J7" s="144"/>
      <c r="K7" s="145"/>
    </row>
    <row r="8" spans="2:15" ht="24" customHeight="1">
      <c r="B8" s="100"/>
      <c r="C8" s="139" t="s">
        <v>5</v>
      </c>
      <c r="D8" s="146"/>
      <c r="E8" s="146"/>
      <c r="F8" s="140"/>
      <c r="G8" s="61"/>
      <c r="H8" s="151" t="s">
        <v>151</v>
      </c>
      <c r="I8" s="151"/>
      <c r="J8" s="151"/>
      <c r="K8" s="152"/>
    </row>
    <row r="9" spans="2:15" ht="24" customHeight="1">
      <c r="B9" s="100"/>
      <c r="C9" s="147"/>
      <c r="D9" s="148"/>
      <c r="E9" s="148"/>
      <c r="F9" s="149"/>
      <c r="G9" s="62"/>
      <c r="H9" s="153" t="s">
        <v>162</v>
      </c>
      <c r="I9" s="153"/>
      <c r="J9" s="153"/>
      <c r="K9" s="154"/>
    </row>
    <row r="10" spans="2:15" ht="24" customHeight="1">
      <c r="B10" s="100"/>
      <c r="C10" s="147"/>
      <c r="D10" s="148"/>
      <c r="E10" s="148"/>
      <c r="F10" s="149"/>
      <c r="G10" s="62"/>
      <c r="H10" s="153" t="s">
        <v>163</v>
      </c>
      <c r="I10" s="153"/>
      <c r="J10" s="153"/>
      <c r="K10" s="154"/>
      <c r="M10" s="6"/>
    </row>
    <row r="11" spans="2:15" ht="24" customHeight="1">
      <c r="B11" s="100"/>
      <c r="C11" s="147"/>
      <c r="D11" s="148"/>
      <c r="E11" s="148"/>
      <c r="F11" s="149"/>
      <c r="G11" s="62"/>
      <c r="H11" s="155" t="s">
        <v>164</v>
      </c>
      <c r="I11" s="155"/>
      <c r="J11" s="155"/>
      <c r="K11" s="156"/>
      <c r="M11" s="6"/>
    </row>
    <row r="12" spans="2:15" ht="24" customHeight="1">
      <c r="B12" s="100"/>
      <c r="C12" s="147"/>
      <c r="D12" s="148"/>
      <c r="E12" s="148"/>
      <c r="F12" s="149"/>
      <c r="G12" s="62"/>
      <c r="H12" s="153" t="s">
        <v>165</v>
      </c>
      <c r="I12" s="153"/>
      <c r="J12" s="153"/>
      <c r="K12" s="154"/>
      <c r="M12" s="6"/>
    </row>
    <row r="13" spans="2:15" ht="24" customHeight="1">
      <c r="B13" s="100"/>
      <c r="C13" s="147"/>
      <c r="D13" s="148"/>
      <c r="E13" s="148"/>
      <c r="F13" s="149"/>
      <c r="G13" s="62"/>
      <c r="H13" s="155" t="s">
        <v>166</v>
      </c>
      <c r="I13" s="155"/>
      <c r="J13" s="155"/>
      <c r="K13" s="156"/>
      <c r="M13" s="6"/>
    </row>
    <row r="14" spans="2:15" ht="18" customHeight="1">
      <c r="B14" s="101"/>
      <c r="C14" s="141"/>
      <c r="D14" s="150"/>
      <c r="E14" s="150"/>
      <c r="F14" s="142"/>
      <c r="G14" s="9" t="s">
        <v>73</v>
      </c>
      <c r="H14" s="10"/>
      <c r="I14" s="10"/>
      <c r="J14" s="10"/>
      <c r="K14" s="11"/>
      <c r="M14" s="6"/>
    </row>
    <row r="15" spans="2:15" ht="18" customHeight="1">
      <c r="B15" s="90" t="s">
        <v>185</v>
      </c>
      <c r="C15" s="91"/>
      <c r="D15" s="92" t="s">
        <v>174</v>
      </c>
      <c r="E15" s="92"/>
      <c r="F15" s="92"/>
      <c r="G15" s="108" t="s">
        <v>174</v>
      </c>
      <c r="H15" s="108"/>
      <c r="I15" s="108" t="s">
        <v>174</v>
      </c>
      <c r="J15" s="108"/>
      <c r="K15" s="69"/>
      <c r="M15" s="6"/>
    </row>
    <row r="16" spans="2:15" ht="28.5" customHeight="1">
      <c r="B16" s="111" t="s">
        <v>173</v>
      </c>
      <c r="C16" s="112"/>
      <c r="D16" s="112"/>
      <c r="E16" s="112"/>
      <c r="F16" s="112"/>
      <c r="G16" s="115" t="s">
        <v>174</v>
      </c>
      <c r="H16" s="116"/>
      <c r="I16" s="113"/>
      <c r="J16" s="113"/>
      <c r="K16" s="114"/>
      <c r="M16" s="6"/>
    </row>
    <row r="17" spans="2:13" ht="28.5" customHeight="1">
      <c r="B17" s="90" t="s">
        <v>183</v>
      </c>
      <c r="C17" s="91"/>
      <c r="D17" s="109" t="s">
        <v>182</v>
      </c>
      <c r="E17" s="109"/>
      <c r="F17" s="109"/>
      <c r="G17" s="108" t="s">
        <v>174</v>
      </c>
      <c r="H17" s="108"/>
      <c r="I17" s="110" t="s">
        <v>184</v>
      </c>
      <c r="J17" s="110"/>
      <c r="K17" s="68" t="s">
        <v>174</v>
      </c>
      <c r="M17" s="6"/>
    </row>
    <row r="18" spans="2:13">
      <c r="B18" s="99" t="s">
        <v>6</v>
      </c>
      <c r="C18" s="96" t="s">
        <v>7</v>
      </c>
      <c r="D18" s="91"/>
      <c r="E18" s="91"/>
      <c r="F18" s="91"/>
      <c r="G18" s="91"/>
      <c r="H18" s="91"/>
      <c r="I18" s="91"/>
      <c r="J18" s="91"/>
      <c r="K18" s="98"/>
    </row>
    <row r="19" spans="2:13">
      <c r="B19" s="100"/>
      <c r="C19" s="1" t="s">
        <v>8</v>
      </c>
      <c r="D19" s="96" t="s">
        <v>9</v>
      </c>
      <c r="E19" s="91"/>
      <c r="F19" s="91"/>
      <c r="G19" s="91"/>
      <c r="H19" s="91"/>
      <c r="I19" s="97"/>
      <c r="J19" s="96" t="s">
        <v>10</v>
      </c>
      <c r="K19" s="98"/>
    </row>
    <row r="20" spans="2:13">
      <c r="B20" s="100"/>
      <c r="C20" s="18"/>
      <c r="D20" s="93"/>
      <c r="E20" s="94"/>
      <c r="F20" s="94"/>
      <c r="G20" s="94"/>
      <c r="H20" s="94"/>
      <c r="I20" s="95"/>
      <c r="J20" s="102"/>
      <c r="K20" s="103"/>
    </row>
    <row r="21" spans="2:13">
      <c r="B21" s="100"/>
      <c r="C21" s="1" t="s">
        <v>11</v>
      </c>
      <c r="D21" s="96" t="s">
        <v>12</v>
      </c>
      <c r="E21" s="91"/>
      <c r="F21" s="97"/>
      <c r="G21" s="96" t="s">
        <v>13</v>
      </c>
      <c r="H21" s="91"/>
      <c r="I21" s="97"/>
      <c r="J21" s="104"/>
      <c r="K21" s="105"/>
    </row>
    <row r="22" spans="2:13">
      <c r="B22" s="100"/>
      <c r="C22" s="16"/>
      <c r="D22" s="136"/>
      <c r="E22" s="137"/>
      <c r="F22" s="222"/>
      <c r="G22" s="136"/>
      <c r="H22" s="137"/>
      <c r="I22" s="222"/>
      <c r="J22" s="106"/>
      <c r="K22" s="107"/>
    </row>
    <row r="23" spans="2:13">
      <c r="B23" s="100"/>
      <c r="C23" s="96" t="s">
        <v>14</v>
      </c>
      <c r="D23" s="91"/>
      <c r="E23" s="91"/>
      <c r="F23" s="91"/>
      <c r="G23" s="91"/>
      <c r="H23" s="91"/>
      <c r="I23" s="91"/>
      <c r="J23" s="91"/>
      <c r="K23" s="98"/>
    </row>
    <row r="24" spans="2:13">
      <c r="B24" s="100"/>
      <c r="C24" s="1" t="s">
        <v>8</v>
      </c>
      <c r="D24" s="96" t="s">
        <v>9</v>
      </c>
      <c r="E24" s="91"/>
      <c r="F24" s="91"/>
      <c r="G24" s="91"/>
      <c r="H24" s="91"/>
      <c r="I24" s="97"/>
      <c r="J24" s="96" t="s">
        <v>15</v>
      </c>
      <c r="K24" s="98"/>
    </row>
    <row r="25" spans="2:13">
      <c r="B25" s="100"/>
      <c r="C25" s="18"/>
      <c r="D25" s="93"/>
      <c r="E25" s="94"/>
      <c r="F25" s="94"/>
      <c r="G25" s="94"/>
      <c r="H25" s="94"/>
      <c r="I25" s="95"/>
      <c r="J25" s="102"/>
      <c r="K25" s="103"/>
    </row>
    <row r="26" spans="2:13">
      <c r="B26" s="100"/>
      <c r="C26" s="1" t="s">
        <v>11</v>
      </c>
      <c r="D26" s="96" t="s">
        <v>12</v>
      </c>
      <c r="E26" s="91"/>
      <c r="F26" s="97"/>
      <c r="G26" s="96" t="s">
        <v>13</v>
      </c>
      <c r="H26" s="91"/>
      <c r="I26" s="97"/>
      <c r="J26" s="104"/>
      <c r="K26" s="105"/>
    </row>
    <row r="27" spans="2:13">
      <c r="B27" s="101"/>
      <c r="C27" s="18"/>
      <c r="D27" s="93"/>
      <c r="E27" s="94"/>
      <c r="F27" s="95"/>
      <c r="G27" s="93"/>
      <c r="H27" s="94"/>
      <c r="I27" s="95"/>
      <c r="J27" s="106"/>
      <c r="K27" s="107"/>
    </row>
    <row r="28" spans="2:13" ht="21">
      <c r="B28" s="4" t="s">
        <v>16</v>
      </c>
      <c r="C28" s="217"/>
      <c r="D28" s="218"/>
      <c r="E28" s="218"/>
      <c r="F28" s="218"/>
      <c r="G28" s="218"/>
      <c r="H28" s="218"/>
      <c r="I28" s="218"/>
      <c r="J28" s="218"/>
      <c r="K28" s="219"/>
    </row>
    <row r="29" spans="2:13">
      <c r="B29" s="99" t="s">
        <v>17</v>
      </c>
      <c r="C29" s="139" t="s">
        <v>18</v>
      </c>
      <c r="D29" s="146"/>
      <c r="E29" s="140"/>
      <c r="F29" s="129" t="s">
        <v>19</v>
      </c>
      <c r="G29" s="220"/>
      <c r="H29" s="220"/>
      <c r="I29" s="220"/>
      <c r="J29" s="220"/>
      <c r="K29" s="221"/>
    </row>
    <row r="30" spans="2:13">
      <c r="B30" s="100"/>
      <c r="C30" s="141"/>
      <c r="D30" s="150"/>
      <c r="E30" s="142"/>
      <c r="F30" s="96" t="s">
        <v>8</v>
      </c>
      <c r="G30" s="97"/>
      <c r="H30" s="1" t="s">
        <v>20</v>
      </c>
      <c r="I30" s="129" t="s">
        <v>21</v>
      </c>
      <c r="J30" s="130"/>
      <c r="K30" s="5" t="s">
        <v>22</v>
      </c>
    </row>
    <row r="31" spans="2:13">
      <c r="B31" s="100"/>
      <c r="C31" s="102"/>
      <c r="D31" s="131"/>
      <c r="E31" s="117"/>
      <c r="F31" s="102"/>
      <c r="G31" s="117"/>
      <c r="H31" s="119"/>
      <c r="I31" s="93"/>
      <c r="J31" s="95"/>
      <c r="K31" s="121"/>
    </row>
    <row r="32" spans="2:13">
      <c r="B32" s="100"/>
      <c r="C32" s="106"/>
      <c r="D32" s="132"/>
      <c r="E32" s="118"/>
      <c r="F32" s="106"/>
      <c r="G32" s="118"/>
      <c r="H32" s="120"/>
      <c r="I32" s="93"/>
      <c r="J32" s="95"/>
      <c r="K32" s="122"/>
    </row>
    <row r="33" spans="2:11">
      <c r="B33" s="100"/>
      <c r="C33" s="102"/>
      <c r="D33" s="131"/>
      <c r="E33" s="117"/>
      <c r="F33" s="102"/>
      <c r="G33" s="117"/>
      <c r="H33" s="119"/>
      <c r="I33" s="93"/>
      <c r="J33" s="95"/>
      <c r="K33" s="121"/>
    </row>
    <row r="34" spans="2:11">
      <c r="B34" s="100"/>
      <c r="C34" s="106"/>
      <c r="D34" s="132"/>
      <c r="E34" s="118"/>
      <c r="F34" s="106"/>
      <c r="G34" s="118"/>
      <c r="H34" s="120"/>
      <c r="I34" s="93"/>
      <c r="J34" s="95"/>
      <c r="K34" s="122"/>
    </row>
    <row r="35" spans="2:11">
      <c r="B35" s="100"/>
      <c r="C35" s="102"/>
      <c r="D35" s="131"/>
      <c r="E35" s="117"/>
      <c r="F35" s="102"/>
      <c r="G35" s="117"/>
      <c r="H35" s="119"/>
      <c r="I35" s="93"/>
      <c r="J35" s="95"/>
      <c r="K35" s="121"/>
    </row>
    <row r="36" spans="2:11">
      <c r="B36" s="101"/>
      <c r="C36" s="106"/>
      <c r="D36" s="132"/>
      <c r="E36" s="118"/>
      <c r="F36" s="106"/>
      <c r="G36" s="118"/>
      <c r="H36" s="120"/>
      <c r="I36" s="93"/>
      <c r="J36" s="95"/>
      <c r="K36" s="122"/>
    </row>
    <row r="37" spans="2:11" ht="17.100000000000001" customHeight="1">
      <c r="B37" s="214" t="s">
        <v>23</v>
      </c>
      <c r="C37" s="215"/>
      <c r="D37" s="215"/>
      <c r="E37" s="215"/>
      <c r="F37" s="215"/>
      <c r="G37" s="215"/>
      <c r="H37" s="215"/>
      <c r="I37" s="215"/>
      <c r="J37" s="215"/>
      <c r="K37" s="216"/>
    </row>
    <row r="38" spans="2:11" ht="15.75" customHeight="1">
      <c r="B38" s="169" t="s">
        <v>77</v>
      </c>
      <c r="C38" s="170"/>
      <c r="D38" s="170"/>
      <c r="E38" s="170"/>
      <c r="F38" s="170"/>
      <c r="G38" s="170"/>
      <c r="H38" s="170"/>
      <c r="I38" s="170"/>
      <c r="J38" s="170"/>
      <c r="K38" s="171"/>
    </row>
    <row r="39" spans="2:11" ht="37.5" customHeight="1">
      <c r="B39" s="123"/>
      <c r="C39" s="124"/>
      <c r="D39" s="124"/>
      <c r="E39" s="124"/>
      <c r="F39" s="124"/>
      <c r="G39" s="124"/>
      <c r="H39" s="124"/>
      <c r="I39" s="124"/>
      <c r="J39" s="124"/>
      <c r="K39" s="125"/>
    </row>
    <row r="40" spans="2:11" ht="15.75" customHeight="1">
      <c r="B40" s="200" t="s">
        <v>78</v>
      </c>
      <c r="C40" s="201"/>
      <c r="D40" s="201"/>
      <c r="E40" s="201"/>
      <c r="F40" s="201"/>
      <c r="G40" s="201"/>
      <c r="H40" s="201"/>
      <c r="I40" s="201"/>
      <c r="J40" s="201"/>
      <c r="K40" s="202"/>
    </row>
    <row r="41" spans="2:11" ht="48" customHeight="1">
      <c r="B41" s="126" t="s">
        <v>79</v>
      </c>
      <c r="C41" s="127"/>
      <c r="D41" s="127"/>
      <c r="E41" s="127"/>
      <c r="F41" s="127"/>
      <c r="G41" s="127"/>
      <c r="H41" s="127"/>
      <c r="I41" s="127"/>
      <c r="J41" s="127"/>
      <c r="K41" s="128"/>
    </row>
    <row r="42" spans="2:11" ht="37.5" customHeight="1">
      <c r="B42" s="184"/>
      <c r="C42" s="185"/>
      <c r="D42" s="185"/>
      <c r="E42" s="185"/>
      <c r="F42" s="185"/>
      <c r="G42" s="185"/>
      <c r="H42" s="185"/>
      <c r="I42" s="185"/>
      <c r="J42" s="185"/>
      <c r="K42" s="186"/>
    </row>
    <row r="43" spans="2:11" ht="15.95" customHeight="1">
      <c r="B43" s="157" t="s">
        <v>24</v>
      </c>
      <c r="C43" s="158"/>
      <c r="D43" s="158"/>
      <c r="E43" s="158"/>
      <c r="F43" s="158"/>
      <c r="G43" s="158"/>
      <c r="H43" s="158"/>
      <c r="I43" s="158"/>
      <c r="J43" s="158"/>
      <c r="K43" s="159"/>
    </row>
    <row r="44" spans="2:11" ht="24.75" customHeight="1">
      <c r="B44" s="232" t="s">
        <v>33</v>
      </c>
      <c r="C44" s="233"/>
      <c r="D44" s="233"/>
      <c r="E44" s="233"/>
      <c r="F44" s="233"/>
      <c r="G44" s="233"/>
      <c r="H44" s="233"/>
      <c r="I44" s="233"/>
      <c r="J44" s="233"/>
      <c r="K44" s="234"/>
    </row>
    <row r="45" spans="2:11" ht="37.5" customHeight="1">
      <c r="B45" s="184"/>
      <c r="C45" s="185"/>
      <c r="D45" s="185"/>
      <c r="E45" s="185"/>
      <c r="F45" s="185"/>
      <c r="G45" s="185"/>
      <c r="H45" s="185"/>
      <c r="I45" s="185"/>
      <c r="J45" s="185"/>
      <c r="K45" s="186"/>
    </row>
    <row r="46" spans="2:11" ht="15.95" customHeight="1">
      <c r="B46" s="157" t="s">
        <v>34</v>
      </c>
      <c r="C46" s="158"/>
      <c r="D46" s="158"/>
      <c r="E46" s="158"/>
      <c r="F46" s="158"/>
      <c r="G46" s="158"/>
      <c r="H46" s="158"/>
      <c r="I46" s="158"/>
      <c r="J46" s="158"/>
      <c r="K46" s="159"/>
    </row>
    <row r="47" spans="2:11" ht="15.75" customHeight="1">
      <c r="B47" s="223" t="s">
        <v>84</v>
      </c>
      <c r="C47" s="224"/>
      <c r="D47" s="224"/>
      <c r="E47" s="224"/>
      <c r="F47" s="224"/>
      <c r="G47" s="224"/>
      <c r="H47" s="224"/>
      <c r="I47" s="224"/>
      <c r="J47" s="224"/>
      <c r="K47" s="225"/>
    </row>
    <row r="48" spans="2:11" ht="36" customHeight="1">
      <c r="B48" s="126" t="s">
        <v>83</v>
      </c>
      <c r="C48" s="127"/>
      <c r="D48" s="127"/>
      <c r="E48" s="127"/>
      <c r="F48" s="127"/>
      <c r="G48" s="127"/>
      <c r="H48" s="127"/>
      <c r="I48" s="127"/>
      <c r="J48" s="127"/>
      <c r="K48" s="128"/>
    </row>
    <row r="49" spans="2:11" ht="37.5" customHeight="1">
      <c r="B49" s="123"/>
      <c r="C49" s="124"/>
      <c r="D49" s="124"/>
      <c r="E49" s="124"/>
      <c r="F49" s="124"/>
      <c r="G49" s="124"/>
      <c r="H49" s="124"/>
      <c r="I49" s="124"/>
      <c r="J49" s="124"/>
      <c r="K49" s="125"/>
    </row>
    <row r="50" spans="2:11" ht="15.75" customHeight="1">
      <c r="B50" s="37" t="s">
        <v>111</v>
      </c>
      <c r="C50" s="38"/>
      <c r="D50" s="38"/>
      <c r="E50" s="38"/>
      <c r="F50" s="38"/>
      <c r="G50" s="38"/>
      <c r="H50" s="38"/>
      <c r="I50" s="38"/>
      <c r="J50" s="38"/>
      <c r="K50" s="39"/>
    </row>
    <row r="51" spans="2:11" ht="24.75" customHeight="1">
      <c r="B51" s="250"/>
      <c r="C51" s="251"/>
      <c r="D51" s="251"/>
      <c r="E51" s="251"/>
      <c r="F51" s="251"/>
      <c r="G51" s="251"/>
      <c r="H51" s="251"/>
      <c r="I51" s="251"/>
      <c r="J51" s="251"/>
      <c r="K51" s="252"/>
    </row>
    <row r="52" spans="2:11" ht="15.75" customHeight="1">
      <c r="B52" s="166" t="s">
        <v>26</v>
      </c>
      <c r="C52" s="167"/>
      <c r="D52" s="167"/>
      <c r="E52" s="167"/>
      <c r="F52" s="167"/>
      <c r="G52" s="167"/>
      <c r="H52" s="167"/>
      <c r="I52" s="167"/>
      <c r="J52" s="167"/>
      <c r="K52" s="168"/>
    </row>
    <row r="53" spans="2:11" ht="15.75" customHeight="1">
      <c r="B53" s="200" t="s">
        <v>97</v>
      </c>
      <c r="C53" s="201"/>
      <c r="D53" s="201"/>
      <c r="E53" s="201"/>
      <c r="F53" s="201"/>
      <c r="G53" s="201"/>
      <c r="H53" s="201"/>
      <c r="I53" s="201"/>
      <c r="J53" s="201"/>
      <c r="K53" s="202"/>
    </row>
    <row r="54" spans="2:11">
      <c r="B54" s="175" t="s">
        <v>94</v>
      </c>
      <c r="C54" s="176"/>
      <c r="D54" s="176"/>
      <c r="E54" s="176"/>
      <c r="F54" s="176"/>
      <c r="G54" s="176"/>
      <c r="H54" s="176"/>
      <c r="I54" s="176"/>
      <c r="J54" s="176"/>
      <c r="K54" s="177"/>
    </row>
    <row r="55" spans="2:11" ht="37.5" customHeight="1">
      <c r="B55" s="253"/>
      <c r="C55" s="254"/>
      <c r="D55" s="254"/>
      <c r="E55" s="254"/>
      <c r="F55" s="254"/>
      <c r="G55" s="254"/>
      <c r="H55" s="254"/>
      <c r="I55" s="254"/>
      <c r="J55" s="254"/>
      <c r="K55" s="255"/>
    </row>
    <row r="56" spans="2:11" ht="15.75" customHeight="1">
      <c r="B56" s="181" t="s">
        <v>95</v>
      </c>
      <c r="C56" s="182"/>
      <c r="D56" s="182"/>
      <c r="E56" s="182"/>
      <c r="F56" s="182"/>
      <c r="G56" s="182"/>
      <c r="H56" s="182"/>
      <c r="I56" s="182"/>
      <c r="J56" s="182"/>
      <c r="K56" s="183"/>
    </row>
    <row r="57" spans="2:11" ht="25.5" customHeight="1">
      <c r="B57" s="175" t="s">
        <v>96</v>
      </c>
      <c r="C57" s="176"/>
      <c r="D57" s="176"/>
      <c r="E57" s="176"/>
      <c r="F57" s="176"/>
      <c r="G57" s="176"/>
      <c r="H57" s="176"/>
      <c r="I57" s="176"/>
      <c r="J57" s="176"/>
      <c r="K57" s="177"/>
    </row>
    <row r="58" spans="2:11" ht="37.5" customHeight="1">
      <c r="B58" s="178"/>
      <c r="C58" s="179"/>
      <c r="D58" s="179"/>
      <c r="E58" s="179"/>
      <c r="F58" s="179"/>
      <c r="G58" s="179"/>
      <c r="H58" s="179"/>
      <c r="I58" s="179"/>
      <c r="J58" s="179"/>
      <c r="K58" s="180"/>
    </row>
    <row r="59" spans="2:11" ht="15.75" customHeight="1">
      <c r="B59" s="160" t="s">
        <v>27</v>
      </c>
      <c r="C59" s="161"/>
      <c r="D59" s="161"/>
      <c r="E59" s="161"/>
      <c r="F59" s="161"/>
      <c r="G59" s="161"/>
      <c r="H59" s="161"/>
      <c r="I59" s="161"/>
      <c r="J59" s="161"/>
      <c r="K59" s="162"/>
    </row>
    <row r="60" spans="2:11">
      <c r="B60" s="126" t="s">
        <v>35</v>
      </c>
      <c r="C60" s="127"/>
      <c r="D60" s="127"/>
      <c r="E60" s="127"/>
      <c r="F60" s="127"/>
      <c r="G60" s="127"/>
      <c r="H60" s="127"/>
      <c r="I60" s="127"/>
      <c r="J60" s="127"/>
      <c r="K60" s="128"/>
    </row>
    <row r="61" spans="2:11" ht="13.5" customHeight="1">
      <c r="B61" s="31"/>
      <c r="C61" s="206"/>
      <c r="D61" s="207"/>
      <c r="E61" s="208"/>
      <c r="F61" s="206" t="s">
        <v>134</v>
      </c>
      <c r="G61" s="207"/>
      <c r="H61" s="207"/>
      <c r="I61" s="208"/>
      <c r="J61" s="33"/>
      <c r="K61" s="34"/>
    </row>
    <row r="62" spans="2:11" ht="13.5" customHeight="1">
      <c r="B62" s="31"/>
      <c r="C62" s="235" t="s">
        <v>135</v>
      </c>
      <c r="D62" s="236"/>
      <c r="E62" s="237"/>
      <c r="F62" s="238"/>
      <c r="G62" s="239"/>
      <c r="H62" s="239"/>
      <c r="I62" s="240"/>
      <c r="J62" s="33"/>
      <c r="K62" s="34"/>
    </row>
    <row r="63" spans="2:11" ht="13.5" customHeight="1">
      <c r="B63" s="31"/>
      <c r="C63" s="244" t="s">
        <v>136</v>
      </c>
      <c r="D63" s="245"/>
      <c r="E63" s="246"/>
      <c r="F63" s="241"/>
      <c r="G63" s="242"/>
      <c r="H63" s="242"/>
      <c r="I63" s="243"/>
      <c r="J63" s="33"/>
      <c r="K63" s="34"/>
    </row>
    <row r="64" spans="2:11" ht="13.5" customHeight="1">
      <c r="B64" s="31"/>
      <c r="C64" s="244" t="s">
        <v>137</v>
      </c>
      <c r="D64" s="245"/>
      <c r="E64" s="246"/>
      <c r="F64" s="241"/>
      <c r="G64" s="242"/>
      <c r="H64" s="242"/>
      <c r="I64" s="243"/>
      <c r="J64" s="33"/>
      <c r="K64" s="34"/>
    </row>
    <row r="65" spans="2:11" ht="13.5" customHeight="1">
      <c r="B65" s="31"/>
      <c r="C65" s="244" t="s">
        <v>145</v>
      </c>
      <c r="D65" s="245"/>
      <c r="E65" s="246"/>
      <c r="F65" s="241"/>
      <c r="G65" s="242"/>
      <c r="H65" s="242"/>
      <c r="I65" s="243"/>
      <c r="J65" s="33"/>
      <c r="K65" s="34"/>
    </row>
    <row r="66" spans="2:11" ht="13.5" customHeight="1">
      <c r="B66" s="31"/>
      <c r="C66" s="226" t="s">
        <v>138</v>
      </c>
      <c r="D66" s="227"/>
      <c r="E66" s="228"/>
      <c r="F66" s="229" t="s">
        <v>140</v>
      </c>
      <c r="G66" s="230"/>
      <c r="H66" s="230"/>
      <c r="I66" s="231"/>
      <c r="J66" s="33"/>
      <c r="K66" s="34"/>
    </row>
    <row r="67" spans="2:11" ht="13.5" customHeight="1">
      <c r="B67" s="31"/>
      <c r="C67" s="209" t="s">
        <v>126</v>
      </c>
      <c r="D67" s="210"/>
      <c r="E67" s="211"/>
      <c r="F67" s="247">
        <f>F62+F63+F64</f>
        <v>0</v>
      </c>
      <c r="G67" s="248"/>
      <c r="H67" s="248"/>
      <c r="I67" s="249"/>
      <c r="J67" s="33"/>
      <c r="K67" s="34"/>
    </row>
    <row r="68" spans="2:11" ht="13.5" customHeight="1">
      <c r="B68" s="31"/>
      <c r="C68" s="66"/>
      <c r="D68" s="66"/>
      <c r="E68" s="66"/>
      <c r="F68" s="67" t="s">
        <v>139</v>
      </c>
      <c r="G68" s="66"/>
      <c r="H68" s="66"/>
      <c r="I68" s="66"/>
      <c r="J68" s="33"/>
      <c r="K68" s="34"/>
    </row>
    <row r="69" spans="2:11" ht="13.5" customHeight="1">
      <c r="B69" s="184"/>
      <c r="C69" s="185"/>
      <c r="D69" s="185"/>
      <c r="E69" s="185"/>
      <c r="F69" s="185"/>
      <c r="G69" s="185"/>
      <c r="H69" s="185"/>
      <c r="I69" s="185"/>
      <c r="J69" s="185"/>
      <c r="K69" s="186"/>
    </row>
    <row r="70" spans="2:11" ht="14.1" customHeight="1">
      <c r="B70" s="157" t="s">
        <v>28</v>
      </c>
      <c r="C70" s="158"/>
      <c r="D70" s="158"/>
      <c r="E70" s="158"/>
      <c r="F70" s="158"/>
      <c r="G70" s="158"/>
      <c r="H70" s="158"/>
      <c r="I70" s="158"/>
      <c r="J70" s="158"/>
      <c r="K70" s="159"/>
    </row>
    <row r="71" spans="2:11" ht="21.75" customHeight="1">
      <c r="B71" s="187" t="s">
        <v>98</v>
      </c>
      <c r="C71" s="188"/>
      <c r="D71" s="188"/>
      <c r="E71" s="188"/>
      <c r="F71" s="188"/>
      <c r="G71" s="188"/>
      <c r="H71" s="188"/>
      <c r="I71" s="188"/>
      <c r="J71" s="188"/>
      <c r="K71" s="189"/>
    </row>
    <row r="72" spans="2:11">
      <c r="B72" s="172" t="s">
        <v>99</v>
      </c>
      <c r="C72" s="173"/>
      <c r="D72" s="173"/>
      <c r="E72" s="173"/>
      <c r="F72" s="173"/>
      <c r="G72" s="173"/>
      <c r="H72" s="173"/>
      <c r="I72" s="173"/>
      <c r="J72" s="173"/>
      <c r="K72" s="174"/>
    </row>
    <row r="73" spans="2:11" ht="16.5" customHeight="1">
      <c r="B73" s="214" t="s">
        <v>29</v>
      </c>
      <c r="C73" s="215"/>
      <c r="D73" s="215"/>
      <c r="E73" s="215"/>
      <c r="F73" s="215"/>
      <c r="G73" s="215"/>
      <c r="H73" s="215"/>
      <c r="I73" s="215"/>
      <c r="J73" s="215"/>
      <c r="K73" s="216"/>
    </row>
    <row r="74" spans="2:11" ht="15.75" customHeight="1">
      <c r="B74" s="169" t="s">
        <v>105</v>
      </c>
      <c r="C74" s="170"/>
      <c r="D74" s="170"/>
      <c r="E74" s="170"/>
      <c r="F74" s="170"/>
      <c r="G74" s="170"/>
      <c r="H74" s="170"/>
      <c r="I74" s="170"/>
      <c r="J74" s="170"/>
      <c r="K74" s="171"/>
    </row>
    <row r="75" spans="2:11">
      <c r="B75" s="190" t="s">
        <v>104</v>
      </c>
      <c r="C75" s="191"/>
      <c r="D75" s="191"/>
      <c r="E75" s="191"/>
      <c r="F75" s="191"/>
      <c r="G75" s="191"/>
      <c r="H75" s="191"/>
      <c r="I75" s="191"/>
      <c r="J75" s="191"/>
      <c r="K75" s="192"/>
    </row>
    <row r="76" spans="2:11" ht="37.5" customHeight="1">
      <c r="B76" s="193"/>
      <c r="C76" s="194"/>
      <c r="D76" s="194"/>
      <c r="E76" s="194"/>
      <c r="F76" s="194"/>
      <c r="G76" s="194"/>
      <c r="H76" s="194"/>
      <c r="I76" s="194"/>
      <c r="J76" s="194"/>
      <c r="K76" s="195"/>
    </row>
    <row r="77" spans="2:11" ht="15.75" customHeight="1">
      <c r="B77" s="196" t="s">
        <v>103</v>
      </c>
      <c r="C77" s="153"/>
      <c r="D77" s="153"/>
      <c r="E77" s="153"/>
      <c r="F77" s="153"/>
      <c r="G77" s="153"/>
      <c r="H77" s="153"/>
      <c r="I77" s="153"/>
      <c r="J77" s="153"/>
      <c r="K77" s="154"/>
    </row>
    <row r="78" spans="2:11">
      <c r="B78" s="197" t="s">
        <v>102</v>
      </c>
      <c r="C78" s="198"/>
      <c r="D78" s="198"/>
      <c r="E78" s="198"/>
      <c r="F78" s="198"/>
      <c r="G78" s="198"/>
      <c r="H78" s="198"/>
      <c r="I78" s="198"/>
      <c r="J78" s="198"/>
      <c r="K78" s="199"/>
    </row>
    <row r="79" spans="2:11" ht="37.5" customHeight="1">
      <c r="B79" s="193"/>
      <c r="C79" s="194"/>
      <c r="D79" s="194"/>
      <c r="E79" s="194"/>
      <c r="F79" s="194"/>
      <c r="G79" s="194"/>
      <c r="H79" s="194"/>
      <c r="I79" s="194"/>
      <c r="J79" s="194"/>
      <c r="K79" s="195"/>
    </row>
    <row r="80" spans="2:11" ht="15.75" customHeight="1">
      <c r="B80" s="196" t="s">
        <v>101</v>
      </c>
      <c r="C80" s="153"/>
      <c r="D80" s="153"/>
      <c r="E80" s="153"/>
      <c r="F80" s="153"/>
      <c r="G80" s="153"/>
      <c r="H80" s="153"/>
      <c r="I80" s="153"/>
      <c r="J80" s="153"/>
      <c r="K80" s="154"/>
    </row>
    <row r="81" spans="2:11">
      <c r="B81" s="197" t="s">
        <v>100</v>
      </c>
      <c r="C81" s="198"/>
      <c r="D81" s="198"/>
      <c r="E81" s="198"/>
      <c r="F81" s="198"/>
      <c r="G81" s="198"/>
      <c r="H81" s="198"/>
      <c r="I81" s="198"/>
      <c r="J81" s="198"/>
      <c r="K81" s="199"/>
    </row>
    <row r="82" spans="2:11" ht="37.5" customHeight="1">
      <c r="B82" s="203"/>
      <c r="C82" s="204"/>
      <c r="D82" s="204"/>
      <c r="E82" s="204"/>
      <c r="F82" s="204"/>
      <c r="G82" s="204"/>
      <c r="H82" s="204"/>
      <c r="I82" s="204"/>
      <c r="J82" s="204"/>
      <c r="K82" s="205"/>
    </row>
    <row r="83" spans="2:11" ht="17.45" customHeight="1">
      <c r="B83" s="157" t="s">
        <v>30</v>
      </c>
      <c r="C83" s="158"/>
      <c r="D83" s="158"/>
      <c r="E83" s="158"/>
      <c r="F83" s="158"/>
      <c r="G83" s="158"/>
      <c r="H83" s="158"/>
      <c r="I83" s="158"/>
      <c r="J83" s="158"/>
      <c r="K83" s="159"/>
    </row>
    <row r="84" spans="2:11" ht="54.95" customHeight="1" thickBot="1">
      <c r="B84" s="163" t="s">
        <v>152</v>
      </c>
      <c r="C84" s="164"/>
      <c r="D84" s="164"/>
      <c r="E84" s="164"/>
      <c r="F84" s="164"/>
      <c r="G84" s="164"/>
      <c r="H84" s="164"/>
      <c r="I84" s="164"/>
      <c r="J84" s="164"/>
      <c r="K84" s="165"/>
    </row>
    <row r="85" spans="2:11" s="8" customFormat="1" ht="13.5">
      <c r="B85" s="7" t="s">
        <v>31</v>
      </c>
      <c r="K85" s="17" t="s">
        <v>76</v>
      </c>
    </row>
    <row r="86" spans="2:11" s="8" customFormat="1" ht="13.5">
      <c r="B86" s="7" t="s">
        <v>32</v>
      </c>
    </row>
  </sheetData>
  <mergeCells count="124">
    <mergeCell ref="B73:K73"/>
    <mergeCell ref="B70:K70"/>
    <mergeCell ref="B47:K47"/>
    <mergeCell ref="C66:E66"/>
    <mergeCell ref="F66:I66"/>
    <mergeCell ref="B39:K39"/>
    <mergeCell ref="B41:K41"/>
    <mergeCell ref="B42:K42"/>
    <mergeCell ref="B40:K40"/>
    <mergeCell ref="B45:K45"/>
    <mergeCell ref="B44:K44"/>
    <mergeCell ref="B46:K46"/>
    <mergeCell ref="F61:I61"/>
    <mergeCell ref="C62:E62"/>
    <mergeCell ref="F62:I62"/>
    <mergeCell ref="F63:I63"/>
    <mergeCell ref="C64:E64"/>
    <mergeCell ref="F64:I64"/>
    <mergeCell ref="C63:E63"/>
    <mergeCell ref="F67:I67"/>
    <mergeCell ref="B51:K51"/>
    <mergeCell ref="B55:K55"/>
    <mergeCell ref="C65:E65"/>
    <mergeCell ref="F65:I65"/>
    <mergeCell ref="B2:K2"/>
    <mergeCell ref="B37:K37"/>
    <mergeCell ref="B43:K43"/>
    <mergeCell ref="B29:B36"/>
    <mergeCell ref="I32:J32"/>
    <mergeCell ref="C33:E34"/>
    <mergeCell ref="F33:G34"/>
    <mergeCell ref="H33:H34"/>
    <mergeCell ref="I33:J33"/>
    <mergeCell ref="K33:K34"/>
    <mergeCell ref="I34:J34"/>
    <mergeCell ref="C28:K28"/>
    <mergeCell ref="C29:E30"/>
    <mergeCell ref="F29:K29"/>
    <mergeCell ref="K31:K32"/>
    <mergeCell ref="D25:I25"/>
    <mergeCell ref="D27:F27"/>
    <mergeCell ref="G27:I27"/>
    <mergeCell ref="B38:K38"/>
    <mergeCell ref="C35:E36"/>
    <mergeCell ref="G22:I22"/>
    <mergeCell ref="D22:F22"/>
    <mergeCell ref="I36:J36"/>
    <mergeCell ref="F30:G30"/>
    <mergeCell ref="B83:K83"/>
    <mergeCell ref="B59:K59"/>
    <mergeCell ref="B84:K84"/>
    <mergeCell ref="B52:K52"/>
    <mergeCell ref="B74:K74"/>
    <mergeCell ref="B60:K60"/>
    <mergeCell ref="B72:K72"/>
    <mergeCell ref="B57:K57"/>
    <mergeCell ref="B58:K58"/>
    <mergeCell ref="B56:K56"/>
    <mergeCell ref="B69:K69"/>
    <mergeCell ref="B71:K71"/>
    <mergeCell ref="B75:K75"/>
    <mergeCell ref="B76:K76"/>
    <mergeCell ref="B77:K77"/>
    <mergeCell ref="B78:K78"/>
    <mergeCell ref="B53:K53"/>
    <mergeCell ref="B81:K81"/>
    <mergeCell ref="B82:K82"/>
    <mergeCell ref="C61:E61"/>
    <mergeCell ref="C67:E67"/>
    <mergeCell ref="B79:K79"/>
    <mergeCell ref="B80:K80"/>
    <mergeCell ref="B54:K54"/>
    <mergeCell ref="C4:K4"/>
    <mergeCell ref="B5:B14"/>
    <mergeCell ref="C5:F5"/>
    <mergeCell ref="G5:K5"/>
    <mergeCell ref="C6:D7"/>
    <mergeCell ref="E6:F6"/>
    <mergeCell ref="G6:K6"/>
    <mergeCell ref="E7:F7"/>
    <mergeCell ref="G7:K7"/>
    <mergeCell ref="C8:F14"/>
    <mergeCell ref="H8:K8"/>
    <mergeCell ref="H10:K10"/>
    <mergeCell ref="H12:K12"/>
    <mergeCell ref="H13:K13"/>
    <mergeCell ref="H11:K11"/>
    <mergeCell ref="H9:K9"/>
    <mergeCell ref="G16:H16"/>
    <mergeCell ref="F31:G32"/>
    <mergeCell ref="H31:H32"/>
    <mergeCell ref="I31:J31"/>
    <mergeCell ref="K35:K36"/>
    <mergeCell ref="B49:K49"/>
    <mergeCell ref="B48:K48"/>
    <mergeCell ref="I30:J30"/>
    <mergeCell ref="C31:E32"/>
    <mergeCell ref="F35:G36"/>
    <mergeCell ref="H35:H36"/>
    <mergeCell ref="I35:J35"/>
    <mergeCell ref="B15:C15"/>
    <mergeCell ref="D15:F15"/>
    <mergeCell ref="D20:I20"/>
    <mergeCell ref="D19:I19"/>
    <mergeCell ref="C18:K18"/>
    <mergeCell ref="B18:B27"/>
    <mergeCell ref="G26:I26"/>
    <mergeCell ref="D26:F26"/>
    <mergeCell ref="J25:K27"/>
    <mergeCell ref="J24:K24"/>
    <mergeCell ref="D24:I24"/>
    <mergeCell ref="C23:K23"/>
    <mergeCell ref="D21:F21"/>
    <mergeCell ref="J20:K22"/>
    <mergeCell ref="G15:H15"/>
    <mergeCell ref="I15:J15"/>
    <mergeCell ref="J19:K19"/>
    <mergeCell ref="G21:I21"/>
    <mergeCell ref="D17:F17"/>
    <mergeCell ref="B17:C17"/>
    <mergeCell ref="G17:H17"/>
    <mergeCell ref="I17:J17"/>
    <mergeCell ref="B16:F16"/>
    <mergeCell ref="I16:K16"/>
  </mergeCells>
  <phoneticPr fontId="19"/>
  <dataValidations count="6">
    <dataValidation type="list" allowBlank="1" showInputMessage="1" showErrorMessage="1" sqref="G8:G13" xr:uid="{00000000-0002-0000-0000-000000000000}">
      <formula1>$K$85:$K$86</formula1>
    </dataValidation>
    <dataValidation type="list" allowBlank="1" showInputMessage="1" showErrorMessage="1" sqref="F66:I66" xr:uid="{00000000-0002-0000-0000-000001000000}">
      <formula1>"あり（普通）,あり（根抵当）,なし"</formula1>
    </dataValidation>
    <dataValidation type="list" allowBlank="1" showInputMessage="1" showErrorMessage="1" sqref="G16:H16" xr:uid="{F2A8ADEC-8519-424E-A196-96E776B21109}">
      <formula1>"選択してください,いいえ,はい"</formula1>
    </dataValidation>
    <dataValidation type="list" allowBlank="1" showInputMessage="1" showErrorMessage="1" sqref="G17:H17 K17" xr:uid="{1A77ECA6-C9F5-42CB-A98E-B2796AD406D5}">
      <formula1>"選択してください,している,していない"</formula1>
    </dataValidation>
    <dataValidation type="list" allowBlank="1" showInputMessage="1" sqref="D15:F15" xr:uid="{6A000EEC-808E-40B4-BFCF-42BE7002E702}">
      <formula1>"選択してください,水道施設,下水道施設,工業用水道,集落排水施設,ダム施設"</formula1>
    </dataValidation>
    <dataValidation type="list" allowBlank="1" showInputMessage="1" showErrorMessage="1" sqref="G15:H15 I15:J15" xr:uid="{A11D90F7-D40C-4B0D-B3B8-87065D5878E3}">
      <formula1>"選択してください,水道施設,下水道施設,工業用水道,集落排水施設,ダム施設"</formula1>
    </dataValidation>
  </dataValidations>
  <printOptions horizontalCentered="1"/>
  <pageMargins left="0.70866141732283472" right="0.70866141732283472" top="0.74803149606299213" bottom="0.74803149606299213" header="0.31496062992125984" footer="0.31496062992125984"/>
  <pageSetup paperSize="9" scale="99" orientation="portrait" r:id="rId1"/>
  <rowBreaks count="2" manualBreakCount="2">
    <brk id="36" max="16383" man="1"/>
    <brk id="69"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01FBF-73C5-4A1D-AFCB-89FE3A0F0084}">
  <dimension ref="B1:R56"/>
  <sheetViews>
    <sheetView view="pageBreakPreview" zoomScale="130" zoomScaleNormal="100" zoomScaleSheetLayoutView="130" workbookViewId="0">
      <selection activeCell="F14" sqref="F14"/>
    </sheetView>
  </sheetViews>
  <sheetFormatPr defaultRowHeight="18.75"/>
  <cols>
    <col min="1" max="1" width="1.375" customWidth="1"/>
    <col min="2" max="2" width="8.625" customWidth="1"/>
    <col min="3" max="3" width="14.125" customWidth="1"/>
    <col min="4" max="4" width="7.125" customWidth="1"/>
    <col min="5" max="5" width="5.375" customWidth="1"/>
    <col min="6" max="6" width="2.75" customWidth="1"/>
    <col min="7" max="7" width="6.625" customWidth="1"/>
    <col min="8" max="8" width="7.25" customWidth="1"/>
    <col min="9" max="9" width="7.5" customWidth="1"/>
    <col min="10" max="10" width="4.875" customWidth="1"/>
    <col min="11" max="11" width="11.75" customWidth="1"/>
  </cols>
  <sheetData>
    <row r="1" spans="2:11">
      <c r="B1" s="2" t="s">
        <v>75</v>
      </c>
    </row>
    <row r="2" spans="2:11" ht="45.75" customHeight="1">
      <c r="B2" s="212" t="s">
        <v>170</v>
      </c>
      <c r="C2" s="213"/>
      <c r="D2" s="213"/>
      <c r="E2" s="213"/>
      <c r="F2" s="213"/>
      <c r="G2" s="213"/>
      <c r="H2" s="213"/>
      <c r="I2" s="213"/>
      <c r="J2" s="213"/>
      <c r="K2" s="213"/>
    </row>
    <row r="3" spans="2:11" ht="9.6" customHeight="1" thickBot="1"/>
    <row r="4" spans="2:11" ht="17.25" customHeight="1">
      <c r="B4" s="63" t="s">
        <v>212</v>
      </c>
      <c r="C4" s="78"/>
      <c r="D4" s="78"/>
      <c r="E4" s="78"/>
      <c r="F4" s="78"/>
      <c r="G4" s="78"/>
      <c r="H4" s="78"/>
      <c r="I4" s="78"/>
      <c r="J4" s="78"/>
      <c r="K4" s="79"/>
    </row>
    <row r="5" spans="2:11" ht="53.25" customHeight="1">
      <c r="B5" s="256" t="s">
        <v>213</v>
      </c>
      <c r="C5" s="257"/>
      <c r="D5" s="257"/>
      <c r="E5" s="257"/>
      <c r="F5" s="257"/>
      <c r="G5" s="257"/>
      <c r="H5" s="257"/>
      <c r="I5" s="257"/>
      <c r="J5" s="257"/>
      <c r="K5" s="258"/>
    </row>
    <row r="6" spans="2:11" ht="45.75" customHeight="1" thickBot="1">
      <c r="B6" s="259"/>
      <c r="C6" s="260"/>
      <c r="D6" s="260"/>
      <c r="E6" s="260"/>
      <c r="F6" s="260"/>
      <c r="G6" s="260"/>
      <c r="H6" s="260"/>
      <c r="I6" s="260"/>
      <c r="J6" s="260"/>
      <c r="K6" s="261"/>
    </row>
    <row r="7" spans="2:11" ht="24.75" customHeight="1">
      <c r="B7" s="63" t="s">
        <v>211</v>
      </c>
      <c r="C7" s="64"/>
      <c r="D7" s="64"/>
      <c r="E7" s="64"/>
      <c r="F7" s="64"/>
      <c r="G7" s="64"/>
      <c r="H7" s="64"/>
      <c r="I7" s="64"/>
      <c r="J7" s="64"/>
      <c r="K7" s="65"/>
    </row>
    <row r="8" spans="2:11">
      <c r="B8" s="37"/>
      <c r="C8" s="38"/>
      <c r="D8" s="38"/>
      <c r="E8" s="38"/>
      <c r="F8" s="38"/>
      <c r="G8" s="38"/>
      <c r="H8" s="38"/>
      <c r="I8" s="38"/>
      <c r="J8" s="38"/>
      <c r="K8" s="39"/>
    </row>
    <row r="9" spans="2:11">
      <c r="B9" s="37" t="s">
        <v>112</v>
      </c>
      <c r="C9" s="38"/>
      <c r="D9" s="38"/>
      <c r="E9" s="38"/>
      <c r="F9" s="272"/>
      <c r="G9" s="272"/>
      <c r="H9" s="38" t="s">
        <v>113</v>
      </c>
      <c r="I9" s="38"/>
      <c r="J9" s="38"/>
      <c r="K9" s="39"/>
    </row>
    <row r="10" spans="2:11">
      <c r="B10" s="37" t="s">
        <v>114</v>
      </c>
      <c r="C10" s="38"/>
      <c r="D10" s="40"/>
      <c r="E10" s="40"/>
      <c r="F10" s="273">
        <f>'別紙2-1'!H6</f>
        <v>0</v>
      </c>
      <c r="G10" s="273"/>
      <c r="H10" s="38" t="s">
        <v>113</v>
      </c>
      <c r="I10" s="38"/>
      <c r="J10" s="38"/>
      <c r="K10" s="39"/>
    </row>
    <row r="11" spans="2:11" ht="18.75" customHeight="1">
      <c r="B11" s="37" t="s">
        <v>115</v>
      </c>
      <c r="C11" s="38"/>
      <c r="D11" s="40"/>
      <c r="E11" s="40"/>
      <c r="F11" s="273">
        <f>'別紙2-1'!W9+'別紙2-1'!AJ9</f>
        <v>0</v>
      </c>
      <c r="G11" s="273"/>
      <c r="H11" s="38" t="s">
        <v>113</v>
      </c>
      <c r="I11" s="38"/>
      <c r="J11" s="38"/>
      <c r="K11" s="39"/>
    </row>
    <row r="12" spans="2:11">
      <c r="B12" s="37" t="s">
        <v>116</v>
      </c>
      <c r="C12" s="38"/>
      <c r="D12" s="40"/>
      <c r="E12" s="40"/>
      <c r="F12" s="274">
        <f>IF(ISERROR(F10-F11)=TRUE,"",F10-F11)</f>
        <v>0</v>
      </c>
      <c r="G12" s="274"/>
      <c r="H12" s="38" t="s">
        <v>113</v>
      </c>
      <c r="I12" s="38"/>
      <c r="J12" s="38"/>
      <c r="K12" s="39"/>
    </row>
    <row r="13" spans="2:11" ht="15" customHeight="1">
      <c r="B13" s="37" t="s">
        <v>117</v>
      </c>
      <c r="C13" s="38"/>
      <c r="D13" s="40"/>
      <c r="E13" s="40"/>
      <c r="F13" s="317" t="str">
        <f>IFERROR(F12/F9,"")</f>
        <v/>
      </c>
      <c r="G13" s="317"/>
      <c r="H13" s="38" t="s">
        <v>119</v>
      </c>
      <c r="I13" s="38"/>
      <c r="J13" s="38"/>
      <c r="K13" s="39"/>
    </row>
    <row r="14" spans="2:11" ht="18.75" customHeight="1">
      <c r="B14" s="37"/>
      <c r="C14" s="38"/>
      <c r="D14" s="38"/>
      <c r="E14" s="38"/>
      <c r="F14" s="38"/>
      <c r="G14" s="38"/>
      <c r="H14" s="38"/>
      <c r="I14" s="38"/>
      <c r="J14" s="38"/>
      <c r="K14" s="39"/>
    </row>
    <row r="15" spans="2:11">
      <c r="B15" s="37" t="s">
        <v>118</v>
      </c>
      <c r="C15" s="38"/>
      <c r="D15" s="38"/>
      <c r="E15" s="38"/>
      <c r="F15" s="38"/>
      <c r="G15" s="38"/>
      <c r="H15" s="38"/>
      <c r="I15" s="38"/>
      <c r="J15" s="38"/>
      <c r="K15" s="39"/>
    </row>
    <row r="16" spans="2:11" ht="15.75" customHeight="1">
      <c r="B16" s="250"/>
      <c r="C16" s="251"/>
      <c r="D16" s="251"/>
      <c r="E16" s="251"/>
      <c r="F16" s="251"/>
      <c r="G16" s="251"/>
      <c r="H16" s="251"/>
      <c r="I16" s="251"/>
      <c r="J16" s="251"/>
      <c r="K16" s="252"/>
    </row>
    <row r="17" spans="2:18" ht="37.5" customHeight="1">
      <c r="B17" s="269" t="s">
        <v>82</v>
      </c>
      <c r="C17" s="270"/>
      <c r="D17" s="270"/>
      <c r="E17" s="270"/>
      <c r="F17" s="270"/>
      <c r="G17" s="270"/>
      <c r="H17" s="270"/>
      <c r="I17" s="270"/>
      <c r="J17" s="270"/>
      <c r="K17" s="271"/>
    </row>
    <row r="18" spans="2:18" ht="15.75" customHeight="1">
      <c r="B18" s="200" t="s">
        <v>81</v>
      </c>
      <c r="C18" s="201"/>
      <c r="D18" s="201"/>
      <c r="E18" s="201"/>
      <c r="F18" s="201"/>
      <c r="G18" s="201"/>
      <c r="H18" s="201"/>
      <c r="I18" s="201"/>
      <c r="J18" s="201"/>
      <c r="K18" s="202"/>
    </row>
    <row r="19" spans="2:18" ht="25.5" customHeight="1">
      <c r="B19" s="126" t="s">
        <v>80</v>
      </c>
      <c r="C19" s="127"/>
      <c r="D19" s="127"/>
      <c r="E19" s="127"/>
      <c r="F19" s="127"/>
      <c r="G19" s="127"/>
      <c r="H19" s="127"/>
      <c r="I19" s="127"/>
      <c r="J19" s="127"/>
      <c r="K19" s="128"/>
    </row>
    <row r="20" spans="2:18" ht="37.5" customHeight="1">
      <c r="B20" s="184"/>
      <c r="C20" s="185"/>
      <c r="D20" s="185"/>
      <c r="E20" s="185"/>
      <c r="F20" s="185"/>
      <c r="G20" s="185"/>
      <c r="H20" s="185"/>
      <c r="I20" s="185"/>
      <c r="J20" s="185"/>
      <c r="K20" s="186"/>
    </row>
    <row r="21" spans="2:18" ht="15.75" customHeight="1">
      <c r="B21" s="157" t="s">
        <v>25</v>
      </c>
      <c r="C21" s="158"/>
      <c r="D21" s="158"/>
      <c r="E21" s="158"/>
      <c r="F21" s="158"/>
      <c r="G21" s="158"/>
      <c r="H21" s="158"/>
      <c r="I21" s="158"/>
      <c r="J21" s="158"/>
      <c r="K21" s="159"/>
      <c r="M21" s="318" t="s">
        <v>108</v>
      </c>
      <c r="N21" s="318"/>
      <c r="O21" s="318"/>
      <c r="P21" s="318"/>
      <c r="Q21" s="318"/>
      <c r="R21" s="319"/>
    </row>
    <row r="22" spans="2:18" ht="15.75" customHeight="1">
      <c r="B22" s="181" t="s">
        <v>92</v>
      </c>
      <c r="C22" s="182"/>
      <c r="D22" s="182"/>
      <c r="E22" s="182"/>
      <c r="F22" s="182"/>
      <c r="G22" s="182"/>
      <c r="H22" s="182"/>
      <c r="I22" s="182"/>
      <c r="J22" s="182"/>
      <c r="K22" s="183"/>
    </row>
    <row r="23" spans="2:18" ht="15.75" customHeight="1">
      <c r="B23" s="181" t="s">
        <v>91</v>
      </c>
      <c r="C23" s="321"/>
      <c r="D23" s="321"/>
      <c r="E23" s="321"/>
      <c r="F23" s="28"/>
      <c r="G23" s="28"/>
      <c r="H23" s="28"/>
      <c r="I23" s="28"/>
      <c r="J23" s="28"/>
      <c r="K23" s="29"/>
    </row>
    <row r="24" spans="2:18" ht="15.75" customHeight="1">
      <c r="B24" s="59"/>
      <c r="C24" s="35" t="s">
        <v>107</v>
      </c>
      <c r="D24" s="309">
        <f>E39</f>
        <v>48.188499999999998</v>
      </c>
      <c r="E24" s="309"/>
      <c r="F24" s="321" t="s">
        <v>141</v>
      </c>
      <c r="G24" s="321"/>
      <c r="H24" s="27" t="s">
        <v>109</v>
      </c>
      <c r="I24" s="30"/>
      <c r="J24" s="318" t="s">
        <v>110</v>
      </c>
      <c r="K24" s="320"/>
      <c r="L24" s="36"/>
    </row>
    <row r="25" spans="2:18" ht="15.75" customHeight="1">
      <c r="B25" s="322"/>
      <c r="C25" s="323"/>
      <c r="D25" s="323"/>
      <c r="E25" s="323"/>
      <c r="F25" s="323"/>
      <c r="G25" s="323"/>
      <c r="H25" s="323"/>
      <c r="I25" s="323"/>
      <c r="J25" s="323"/>
      <c r="K25" s="324"/>
    </row>
    <row r="26" spans="2:18" ht="15.75" customHeight="1">
      <c r="B26" s="175" t="s">
        <v>90</v>
      </c>
      <c r="C26" s="176"/>
      <c r="D26" s="176"/>
      <c r="E26" s="176"/>
      <c r="F26" s="176"/>
      <c r="G26" s="176"/>
      <c r="H26" s="176"/>
      <c r="I26" s="176"/>
      <c r="J26" s="176"/>
      <c r="K26" s="177"/>
    </row>
    <row r="27" spans="2:18" ht="15.75" customHeight="1">
      <c r="B27" s="181" t="s">
        <v>89</v>
      </c>
      <c r="C27" s="182"/>
      <c r="D27" s="182"/>
      <c r="E27" s="182"/>
      <c r="F27" s="182"/>
      <c r="G27" s="182"/>
      <c r="H27" s="182"/>
      <c r="I27" s="182"/>
      <c r="J27" s="182"/>
      <c r="K27" s="183"/>
    </row>
    <row r="28" spans="2:18" ht="15.75" customHeight="1">
      <c r="B28" s="181" t="s">
        <v>93</v>
      </c>
      <c r="C28" s="182"/>
      <c r="D28" s="182"/>
      <c r="E28" s="182"/>
      <c r="F28" s="182"/>
      <c r="G28" s="182"/>
      <c r="H28" s="182"/>
      <c r="I28" s="182"/>
      <c r="J28" s="182"/>
      <c r="K28" s="183"/>
    </row>
    <row r="29" spans="2:18" ht="48.75" customHeight="1">
      <c r="B29" s="175" t="s">
        <v>106</v>
      </c>
      <c r="C29" s="305"/>
      <c r="D29" s="305"/>
      <c r="E29" s="305"/>
      <c r="F29" s="305"/>
      <c r="G29" s="305"/>
      <c r="H29" s="305"/>
      <c r="I29" s="305"/>
      <c r="J29" s="305"/>
      <c r="K29" s="306"/>
    </row>
    <row r="30" spans="2:18" ht="15.75" customHeight="1">
      <c r="B30" s="181" t="s">
        <v>88</v>
      </c>
      <c r="C30" s="182"/>
      <c r="D30" s="182"/>
      <c r="E30" s="182"/>
      <c r="F30" s="182"/>
      <c r="G30" s="182"/>
      <c r="H30" s="182"/>
      <c r="I30" s="182"/>
      <c r="J30" s="182"/>
      <c r="K30" s="183"/>
    </row>
    <row r="31" spans="2:18" ht="139.5" customHeight="1">
      <c r="B31" s="175" t="s">
        <v>87</v>
      </c>
      <c r="C31" s="305"/>
      <c r="D31" s="305"/>
      <c r="E31" s="305"/>
      <c r="F31" s="305"/>
      <c r="G31" s="305"/>
      <c r="H31" s="305"/>
      <c r="I31" s="305"/>
      <c r="J31" s="305"/>
      <c r="K31" s="306"/>
    </row>
    <row r="32" spans="2:18">
      <c r="B32" s="41" t="s">
        <v>120</v>
      </c>
      <c r="C32" s="42"/>
      <c r="D32" s="42"/>
      <c r="E32" s="42"/>
      <c r="F32" s="42"/>
      <c r="G32" s="42"/>
      <c r="H32" s="42"/>
      <c r="I32" s="42"/>
      <c r="J32" s="42"/>
      <c r="K32" s="43"/>
    </row>
    <row r="33" spans="2:13">
      <c r="B33" s="51"/>
      <c r="C33" s="275" t="s">
        <v>121</v>
      </c>
      <c r="D33" s="276"/>
      <c r="E33" s="266" t="s">
        <v>122</v>
      </c>
      <c r="F33" s="266"/>
      <c r="G33" s="266"/>
      <c r="H33" s="49" t="s">
        <v>123</v>
      </c>
      <c r="I33" s="266" t="s">
        <v>124</v>
      </c>
      <c r="J33" s="266"/>
      <c r="K33" s="53"/>
    </row>
    <row r="34" spans="2:13">
      <c r="B34" s="51"/>
      <c r="C34" s="307" t="s">
        <v>125</v>
      </c>
      <c r="D34" s="308"/>
      <c r="E34" s="279">
        <v>9913.5</v>
      </c>
      <c r="F34" s="280"/>
      <c r="G34" s="281"/>
      <c r="H34" s="56">
        <v>18</v>
      </c>
      <c r="I34" s="267">
        <f>E34*H34/1000</f>
        <v>178.44300000000001</v>
      </c>
      <c r="J34" s="268"/>
      <c r="K34" s="53"/>
    </row>
    <row r="35" spans="2:13">
      <c r="B35" s="51"/>
      <c r="C35" s="264"/>
      <c r="D35" s="265"/>
      <c r="E35" s="282">
        <v>38275</v>
      </c>
      <c r="F35" s="283"/>
      <c r="G35" s="284"/>
      <c r="H35" s="57">
        <v>15</v>
      </c>
      <c r="I35" s="262">
        <f>E35*H35/1000</f>
        <v>574.125</v>
      </c>
      <c r="J35" s="263"/>
      <c r="K35" s="53"/>
    </row>
    <row r="36" spans="2:13">
      <c r="B36" s="51"/>
      <c r="C36" s="264"/>
      <c r="D36" s="265"/>
      <c r="E36" s="282"/>
      <c r="F36" s="283"/>
      <c r="G36" s="284"/>
      <c r="H36" s="57">
        <v>0</v>
      </c>
      <c r="I36" s="262">
        <f>E36*H36/1000</f>
        <v>0</v>
      </c>
      <c r="J36" s="263"/>
      <c r="K36" s="53"/>
    </row>
    <row r="37" spans="2:13">
      <c r="B37" s="51"/>
      <c r="C37" s="299"/>
      <c r="D37" s="300"/>
      <c r="E37" s="290"/>
      <c r="F37" s="291"/>
      <c r="G37" s="292"/>
      <c r="H37" s="57">
        <v>0</v>
      </c>
      <c r="I37" s="262">
        <f>E37*H37/1000</f>
        <v>0</v>
      </c>
      <c r="J37" s="263"/>
      <c r="K37" s="53"/>
    </row>
    <row r="38" spans="2:13">
      <c r="B38" s="51"/>
      <c r="C38" s="288"/>
      <c r="D38" s="289"/>
      <c r="E38" s="293"/>
      <c r="F38" s="294"/>
      <c r="G38" s="295"/>
      <c r="H38" s="58">
        <v>0</v>
      </c>
      <c r="I38" s="301">
        <f>E38*H38</f>
        <v>0</v>
      </c>
      <c r="J38" s="302"/>
      <c r="K38" s="53"/>
    </row>
    <row r="39" spans="2:13">
      <c r="B39" s="51"/>
      <c r="C39" s="277" t="s">
        <v>126</v>
      </c>
      <c r="D39" s="278"/>
      <c r="E39" s="296">
        <f>SUM(E34:F38)/1000</f>
        <v>48.188499999999998</v>
      </c>
      <c r="F39" s="297"/>
      <c r="G39" s="298"/>
      <c r="H39" s="44"/>
      <c r="I39" s="303">
        <f>SUM(I34:J38)</f>
        <v>752.56799999999998</v>
      </c>
      <c r="J39" s="304"/>
      <c r="K39" s="53"/>
    </row>
    <row r="40" spans="2:13">
      <c r="B40" s="51"/>
      <c r="C40" s="52"/>
      <c r="D40" s="46"/>
      <c r="E40" s="45"/>
      <c r="F40" s="45"/>
      <c r="G40" s="46"/>
      <c r="H40" s="47"/>
      <c r="I40" s="47"/>
      <c r="J40" s="48"/>
      <c r="K40" s="53"/>
    </row>
    <row r="41" spans="2:13">
      <c r="B41" s="54" t="s">
        <v>127</v>
      </c>
      <c r="C41" s="52"/>
      <c r="D41" s="52"/>
      <c r="E41" s="52"/>
      <c r="F41" s="52"/>
      <c r="G41" s="52"/>
      <c r="H41" s="52"/>
      <c r="I41" s="52"/>
      <c r="J41" s="33"/>
      <c r="K41" s="34"/>
      <c r="M41" s="50"/>
    </row>
    <row r="42" spans="2:13">
      <c r="B42" s="54"/>
      <c r="C42" s="287" t="s">
        <v>142</v>
      </c>
      <c r="D42" s="287"/>
      <c r="E42" s="287"/>
      <c r="F42" s="287"/>
      <c r="G42" s="313">
        <f>F10</f>
        <v>0</v>
      </c>
      <c r="H42" s="313"/>
      <c r="I42" s="52" t="s">
        <v>113</v>
      </c>
      <c r="J42" s="33"/>
      <c r="K42" s="34"/>
    </row>
    <row r="43" spans="2:13" ht="19.5" customHeight="1">
      <c r="B43" s="54"/>
      <c r="C43" s="287" t="s">
        <v>128</v>
      </c>
      <c r="D43" s="287"/>
      <c r="E43" s="287"/>
      <c r="F43" s="287"/>
      <c r="G43" s="285">
        <f>+I39</f>
        <v>752.56799999999998</v>
      </c>
      <c r="H43" s="285"/>
      <c r="I43" s="52" t="s">
        <v>132</v>
      </c>
      <c r="J43" s="33"/>
      <c r="K43" s="34"/>
    </row>
    <row r="44" spans="2:13">
      <c r="B44" s="54"/>
      <c r="C44" s="287" t="s">
        <v>129</v>
      </c>
      <c r="D44" s="287"/>
      <c r="E44" s="287"/>
      <c r="F44" s="287"/>
      <c r="G44" s="286">
        <f>IF(ISERROR(G42/G43)=TRUE,"",(G42/G43))</f>
        <v>0</v>
      </c>
      <c r="H44" s="286"/>
      <c r="I44" s="52" t="s">
        <v>133</v>
      </c>
      <c r="J44" s="33"/>
      <c r="K44" s="34"/>
    </row>
    <row r="45" spans="2:13">
      <c r="B45" s="54"/>
      <c r="C45" s="52"/>
      <c r="D45" s="52"/>
      <c r="E45" s="52"/>
      <c r="F45" s="52"/>
      <c r="G45" s="55"/>
      <c r="H45" s="52"/>
      <c r="I45" s="52"/>
      <c r="J45" s="33"/>
      <c r="K45" s="34"/>
    </row>
    <row r="46" spans="2:13">
      <c r="B46" s="54" t="s">
        <v>130</v>
      </c>
      <c r="C46" s="52"/>
      <c r="D46" s="52"/>
      <c r="E46" s="52"/>
      <c r="F46" s="52"/>
      <c r="G46" s="55"/>
      <c r="H46" s="52"/>
      <c r="I46" s="52"/>
      <c r="J46" s="33"/>
      <c r="K46" s="34"/>
    </row>
    <row r="47" spans="2:13">
      <c r="B47" s="54"/>
      <c r="C47" s="315" t="s">
        <v>143</v>
      </c>
      <c r="D47" s="315"/>
      <c r="E47" s="315"/>
      <c r="F47" s="315"/>
      <c r="G47" s="313">
        <f>('別紙2-1'!J6)</f>
        <v>0</v>
      </c>
      <c r="H47" s="313"/>
      <c r="I47" s="52" t="s">
        <v>113</v>
      </c>
      <c r="J47" s="33"/>
      <c r="K47" s="34"/>
    </row>
    <row r="48" spans="2:13">
      <c r="B48" s="54"/>
      <c r="C48" s="314" t="s">
        <v>128</v>
      </c>
      <c r="D48" s="314"/>
      <c r="E48" s="314"/>
      <c r="F48" s="314"/>
      <c r="G48" s="285">
        <f>+I39</f>
        <v>752.56799999999998</v>
      </c>
      <c r="H48" s="285"/>
      <c r="I48" s="52" t="s">
        <v>132</v>
      </c>
      <c r="J48" s="33"/>
      <c r="K48" s="34"/>
    </row>
    <row r="49" spans="2:11">
      <c r="B49" s="54"/>
      <c r="C49" s="287" t="s">
        <v>131</v>
      </c>
      <c r="D49" s="287"/>
      <c r="E49" s="287"/>
      <c r="F49" s="287"/>
      <c r="G49" s="313">
        <f>IF(ISERROR(G47/G48)=TRUE,"",(G47/G48))</f>
        <v>0</v>
      </c>
      <c r="H49" s="313"/>
      <c r="I49" s="52" t="s">
        <v>133</v>
      </c>
      <c r="J49" s="33"/>
      <c r="K49" s="34"/>
    </row>
    <row r="50" spans="2:11">
      <c r="B50" s="54" t="s">
        <v>144</v>
      </c>
      <c r="C50" s="52"/>
      <c r="D50" s="52"/>
      <c r="E50" s="52"/>
      <c r="F50" s="52"/>
      <c r="G50" s="55"/>
      <c r="H50" s="52"/>
      <c r="I50" s="52"/>
      <c r="J50" s="33"/>
      <c r="K50" s="34"/>
    </row>
    <row r="51" spans="2:11">
      <c r="B51" s="54"/>
      <c r="C51" s="52" t="s">
        <v>210</v>
      </c>
      <c r="D51" s="52"/>
      <c r="E51" s="52"/>
      <c r="F51" s="52"/>
      <c r="G51" s="55"/>
      <c r="H51" s="52"/>
      <c r="I51" s="52"/>
      <c r="J51" s="33"/>
      <c r="K51" s="34"/>
    </row>
    <row r="52" spans="2:11">
      <c r="B52" s="54"/>
      <c r="C52" s="287" t="s">
        <v>179</v>
      </c>
      <c r="D52" s="287"/>
      <c r="E52" s="287"/>
      <c r="F52" s="287"/>
      <c r="G52" s="316" t="str">
        <f>IF(G49&gt;40000,IF(ROUNDDOWN(I39*40000,-3)&gt;100000000,100000000,ROUNDDOWN(I39*40000,-3)),"－")</f>
        <v>－</v>
      </c>
      <c r="H52" s="316"/>
      <c r="I52" s="52" t="s">
        <v>113</v>
      </c>
      <c r="J52" s="33"/>
      <c r="K52" s="34"/>
    </row>
    <row r="53" spans="2:11">
      <c r="B53" s="32"/>
      <c r="C53" s="33"/>
      <c r="D53" s="33"/>
      <c r="E53" s="33"/>
      <c r="F53" s="33"/>
      <c r="G53" s="33"/>
      <c r="H53" s="33"/>
      <c r="I53" s="33"/>
      <c r="J53" s="33"/>
      <c r="K53" s="34"/>
    </row>
    <row r="54" spans="2:11" ht="15.75" customHeight="1">
      <c r="B54" s="181" t="s">
        <v>86</v>
      </c>
      <c r="C54" s="182"/>
      <c r="D54" s="182"/>
      <c r="E54" s="182"/>
      <c r="F54" s="182"/>
      <c r="G54" s="182"/>
      <c r="H54" s="182"/>
      <c r="I54" s="182"/>
      <c r="J54" s="182"/>
      <c r="K54" s="183"/>
    </row>
    <row r="55" spans="2:11" ht="24.75" customHeight="1">
      <c r="B55" s="175" t="s">
        <v>85</v>
      </c>
      <c r="C55" s="305"/>
      <c r="D55" s="305"/>
      <c r="E55" s="305"/>
      <c r="F55" s="305"/>
      <c r="G55" s="305"/>
      <c r="H55" s="305"/>
      <c r="I55" s="305"/>
      <c r="J55" s="305"/>
      <c r="K55" s="306"/>
    </row>
    <row r="56" spans="2:11" ht="37.5" customHeight="1" thickBot="1">
      <c r="B56" s="310"/>
      <c r="C56" s="311"/>
      <c r="D56" s="311"/>
      <c r="E56" s="311"/>
      <c r="F56" s="311"/>
      <c r="G56" s="311"/>
      <c r="H56" s="311"/>
      <c r="I56" s="311"/>
      <c r="J56" s="311"/>
      <c r="K56" s="312"/>
    </row>
  </sheetData>
  <mergeCells count="65">
    <mergeCell ref="F13:G13"/>
    <mergeCell ref="M21:R21"/>
    <mergeCell ref="J24:K24"/>
    <mergeCell ref="B23:E23"/>
    <mergeCell ref="B25:K25"/>
    <mergeCell ref="F24:G24"/>
    <mergeCell ref="B28:K28"/>
    <mergeCell ref="B21:K21"/>
    <mergeCell ref="B56:K56"/>
    <mergeCell ref="B27:K27"/>
    <mergeCell ref="B29:K29"/>
    <mergeCell ref="B55:K55"/>
    <mergeCell ref="B54:K54"/>
    <mergeCell ref="C52:F52"/>
    <mergeCell ref="G47:H47"/>
    <mergeCell ref="G48:H48"/>
    <mergeCell ref="G49:H49"/>
    <mergeCell ref="C48:F48"/>
    <mergeCell ref="C49:F49"/>
    <mergeCell ref="C47:F47"/>
    <mergeCell ref="G52:H52"/>
    <mergeCell ref="G42:H42"/>
    <mergeCell ref="B2:K2"/>
    <mergeCell ref="E36:G36"/>
    <mergeCell ref="E37:G37"/>
    <mergeCell ref="E38:G38"/>
    <mergeCell ref="E39:G39"/>
    <mergeCell ref="C36:D36"/>
    <mergeCell ref="C37:D37"/>
    <mergeCell ref="B22:K22"/>
    <mergeCell ref="B26:K26"/>
    <mergeCell ref="I38:J38"/>
    <mergeCell ref="I39:J39"/>
    <mergeCell ref="B30:K30"/>
    <mergeCell ref="B31:K31"/>
    <mergeCell ref="C34:D34"/>
    <mergeCell ref="B20:K20"/>
    <mergeCell ref="D24:E24"/>
    <mergeCell ref="G43:H43"/>
    <mergeCell ref="G44:H44"/>
    <mergeCell ref="C42:F42"/>
    <mergeCell ref="C38:D38"/>
    <mergeCell ref="C43:F43"/>
    <mergeCell ref="C44:F44"/>
    <mergeCell ref="C33:D33"/>
    <mergeCell ref="C39:D39"/>
    <mergeCell ref="E33:G33"/>
    <mergeCell ref="E34:G34"/>
    <mergeCell ref="E35:G35"/>
    <mergeCell ref="B5:K5"/>
    <mergeCell ref="B6:K6"/>
    <mergeCell ref="I36:J36"/>
    <mergeCell ref="I37:J37"/>
    <mergeCell ref="C35:D35"/>
    <mergeCell ref="I33:J33"/>
    <mergeCell ref="I34:J34"/>
    <mergeCell ref="I35:J35"/>
    <mergeCell ref="B18:K18"/>
    <mergeCell ref="B19:K19"/>
    <mergeCell ref="B17:K17"/>
    <mergeCell ref="B16:K16"/>
    <mergeCell ref="F9:G9"/>
    <mergeCell ref="F10:G10"/>
    <mergeCell ref="F11:G11"/>
    <mergeCell ref="F12:G12"/>
  </mergeCells>
  <phoneticPr fontId="1"/>
  <printOptions horizontalCentered="1"/>
  <pageMargins left="0.70866141732283472" right="0.70866141732283472" top="0.74803149606299213" bottom="0.74803149606299213" header="0.31496062992125984" footer="0.31496062992125984"/>
  <pageSetup paperSize="9" scale="90" orientation="portrait" r:id="rId1"/>
  <rowBreaks count="1" manualBreakCount="1">
    <brk id="20" max="10"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D919A-F394-4D7A-A974-A8BAD9246DBA}">
  <dimension ref="B1:R56"/>
  <sheetViews>
    <sheetView view="pageBreakPreview" topLeftCell="A4" zoomScale="130" zoomScaleNormal="100" zoomScaleSheetLayoutView="130" workbookViewId="0">
      <selection activeCell="F13" sqref="F13:G13"/>
    </sheetView>
  </sheetViews>
  <sheetFormatPr defaultRowHeight="18.75"/>
  <cols>
    <col min="1" max="1" width="1.375" customWidth="1"/>
    <col min="2" max="2" width="8.625" customWidth="1"/>
    <col min="3" max="3" width="14.125" customWidth="1"/>
    <col min="4" max="4" width="7.125" customWidth="1"/>
    <col min="5" max="5" width="5.375" customWidth="1"/>
    <col min="6" max="6" width="2.75" customWidth="1"/>
    <col min="7" max="7" width="6.625" customWidth="1"/>
    <col min="8" max="8" width="7.25" customWidth="1"/>
    <col min="9" max="9" width="7.5" customWidth="1"/>
    <col min="10" max="10" width="4.875" customWidth="1"/>
    <col min="11" max="11" width="11.75" customWidth="1"/>
  </cols>
  <sheetData>
    <row r="1" spans="2:11">
      <c r="B1" s="2" t="s">
        <v>146</v>
      </c>
    </row>
    <row r="2" spans="2:11" ht="45.75" customHeight="1">
      <c r="B2" s="212" t="s">
        <v>171</v>
      </c>
      <c r="C2" s="213"/>
      <c r="D2" s="213"/>
      <c r="E2" s="213"/>
      <c r="F2" s="213"/>
      <c r="G2" s="213"/>
      <c r="H2" s="213"/>
      <c r="I2" s="213"/>
      <c r="J2" s="213"/>
      <c r="K2" s="213"/>
    </row>
    <row r="3" spans="2:11" ht="9.6" customHeight="1" thickBot="1"/>
    <row r="4" spans="2:11" ht="17.25" customHeight="1">
      <c r="B4" s="63" t="s">
        <v>212</v>
      </c>
      <c r="C4" s="78"/>
      <c r="D4" s="78"/>
      <c r="E4" s="78"/>
      <c r="F4" s="78"/>
      <c r="G4" s="78"/>
      <c r="H4" s="78"/>
      <c r="I4" s="78"/>
      <c r="J4" s="78"/>
      <c r="K4" s="79"/>
    </row>
    <row r="5" spans="2:11" ht="53.25" customHeight="1">
      <c r="B5" s="256" t="s">
        <v>213</v>
      </c>
      <c r="C5" s="257"/>
      <c r="D5" s="257"/>
      <c r="E5" s="257"/>
      <c r="F5" s="257"/>
      <c r="G5" s="257"/>
      <c r="H5" s="257"/>
      <c r="I5" s="257"/>
      <c r="J5" s="257"/>
      <c r="K5" s="258"/>
    </row>
    <row r="6" spans="2:11" ht="45.75" customHeight="1" thickBot="1">
      <c r="B6" s="259"/>
      <c r="C6" s="260"/>
      <c r="D6" s="260"/>
      <c r="E6" s="260"/>
      <c r="F6" s="260"/>
      <c r="G6" s="260"/>
      <c r="H6" s="260"/>
      <c r="I6" s="260"/>
      <c r="J6" s="260"/>
      <c r="K6" s="261"/>
    </row>
    <row r="7" spans="2:11" ht="24.75" customHeight="1">
      <c r="B7" s="63" t="s">
        <v>211</v>
      </c>
      <c r="C7" s="64"/>
      <c r="D7" s="64"/>
      <c r="E7" s="64"/>
      <c r="F7" s="64"/>
      <c r="G7" s="64"/>
      <c r="H7" s="64"/>
      <c r="I7" s="64"/>
      <c r="J7" s="64"/>
      <c r="K7" s="65"/>
    </row>
    <row r="8" spans="2:11">
      <c r="B8" s="37"/>
      <c r="C8" s="38"/>
      <c r="D8" s="38"/>
      <c r="E8" s="38"/>
      <c r="F8" s="38"/>
      <c r="G8" s="38"/>
      <c r="H8" s="38"/>
      <c r="I8" s="38"/>
      <c r="J8" s="38"/>
      <c r="K8" s="39"/>
    </row>
    <row r="9" spans="2:11">
      <c r="B9" s="37" t="s">
        <v>112</v>
      </c>
      <c r="C9" s="38"/>
      <c r="D9" s="38"/>
      <c r="E9" s="38"/>
      <c r="F9" s="272"/>
      <c r="G9" s="272"/>
      <c r="H9" s="38" t="s">
        <v>113</v>
      </c>
      <c r="I9" s="38"/>
      <c r="J9" s="38"/>
      <c r="K9" s="39"/>
    </row>
    <row r="10" spans="2:11">
      <c r="B10" s="37" t="s">
        <v>114</v>
      </c>
      <c r="C10" s="38"/>
      <c r="D10" s="40"/>
      <c r="E10" s="40"/>
      <c r="F10" s="273">
        <f>'別紙2-2'!K6</f>
        <v>0</v>
      </c>
      <c r="G10" s="273"/>
      <c r="H10" s="38" t="s">
        <v>113</v>
      </c>
      <c r="I10" s="38"/>
      <c r="J10" s="38"/>
      <c r="K10" s="39"/>
    </row>
    <row r="11" spans="2:11" ht="18.75" customHeight="1">
      <c r="B11" s="37" t="s">
        <v>115</v>
      </c>
      <c r="C11" s="38"/>
      <c r="D11" s="40"/>
      <c r="E11" s="40"/>
      <c r="F11" s="273">
        <f>IF(G49&gt;40000,ROUNDDOWN(G52/2,-3), (G47))</f>
        <v>0</v>
      </c>
      <c r="G11" s="273"/>
      <c r="H11" s="38" t="s">
        <v>113</v>
      </c>
      <c r="I11" s="38"/>
      <c r="J11" s="38"/>
      <c r="K11" s="39"/>
    </row>
    <row r="12" spans="2:11">
      <c r="B12" s="37" t="s">
        <v>116</v>
      </c>
      <c r="C12" s="38"/>
      <c r="D12" s="40"/>
      <c r="E12" s="40"/>
      <c r="F12" s="274">
        <f>IF(ISERROR(F10-F11)=TRUE,"",F10-F11)</f>
        <v>0</v>
      </c>
      <c r="G12" s="274"/>
      <c r="H12" s="38" t="s">
        <v>113</v>
      </c>
      <c r="I12" s="38"/>
      <c r="J12" s="38"/>
      <c r="K12" s="39"/>
    </row>
    <row r="13" spans="2:11" ht="15" customHeight="1">
      <c r="B13" s="37" t="s">
        <v>117</v>
      </c>
      <c r="C13" s="38"/>
      <c r="D13" s="40"/>
      <c r="E13" s="40"/>
      <c r="F13" s="317" t="str">
        <f>IFERROR(F12/F9,"")</f>
        <v/>
      </c>
      <c r="G13" s="317"/>
      <c r="H13" s="38" t="s">
        <v>119</v>
      </c>
      <c r="I13" s="38"/>
      <c r="J13" s="38"/>
      <c r="K13" s="39"/>
    </row>
    <row r="14" spans="2:11" ht="18.75" customHeight="1">
      <c r="B14" s="37"/>
      <c r="C14" s="38"/>
      <c r="D14" s="38"/>
      <c r="E14" s="38"/>
      <c r="F14" s="38"/>
      <c r="G14" s="38"/>
      <c r="H14" s="38"/>
      <c r="I14" s="38"/>
      <c r="J14" s="38"/>
      <c r="K14" s="39"/>
    </row>
    <row r="15" spans="2:11">
      <c r="B15" s="37" t="s">
        <v>118</v>
      </c>
      <c r="C15" s="38"/>
      <c r="D15" s="38"/>
      <c r="E15" s="38"/>
      <c r="F15" s="38"/>
      <c r="G15" s="38"/>
      <c r="H15" s="38"/>
      <c r="I15" s="38"/>
      <c r="J15" s="38"/>
      <c r="K15" s="39"/>
    </row>
    <row r="16" spans="2:11" ht="15.75" customHeight="1">
      <c r="B16" s="250"/>
      <c r="C16" s="251"/>
      <c r="D16" s="251"/>
      <c r="E16" s="251"/>
      <c r="F16" s="251"/>
      <c r="G16" s="251"/>
      <c r="H16" s="251"/>
      <c r="I16" s="251"/>
      <c r="J16" s="251"/>
      <c r="K16" s="252"/>
    </row>
    <row r="17" spans="2:18" ht="37.5" customHeight="1">
      <c r="B17" s="269" t="s">
        <v>82</v>
      </c>
      <c r="C17" s="270"/>
      <c r="D17" s="270"/>
      <c r="E17" s="270"/>
      <c r="F17" s="270"/>
      <c r="G17" s="270"/>
      <c r="H17" s="270"/>
      <c r="I17" s="270"/>
      <c r="J17" s="270"/>
      <c r="K17" s="271"/>
    </row>
    <row r="18" spans="2:18" ht="15.75" customHeight="1">
      <c r="B18" s="200" t="s">
        <v>81</v>
      </c>
      <c r="C18" s="201"/>
      <c r="D18" s="201"/>
      <c r="E18" s="201"/>
      <c r="F18" s="201"/>
      <c r="G18" s="201"/>
      <c r="H18" s="201"/>
      <c r="I18" s="201"/>
      <c r="J18" s="201"/>
      <c r="K18" s="202"/>
    </row>
    <row r="19" spans="2:18" ht="25.5" customHeight="1">
      <c r="B19" s="126" t="s">
        <v>80</v>
      </c>
      <c r="C19" s="127"/>
      <c r="D19" s="127"/>
      <c r="E19" s="127"/>
      <c r="F19" s="127"/>
      <c r="G19" s="127"/>
      <c r="H19" s="127"/>
      <c r="I19" s="127"/>
      <c r="J19" s="127"/>
      <c r="K19" s="128"/>
    </row>
    <row r="20" spans="2:18" ht="37.5" customHeight="1">
      <c r="B20" s="184"/>
      <c r="C20" s="185"/>
      <c r="D20" s="185"/>
      <c r="E20" s="185"/>
      <c r="F20" s="185"/>
      <c r="G20" s="185"/>
      <c r="H20" s="185"/>
      <c r="I20" s="185"/>
      <c r="J20" s="185"/>
      <c r="K20" s="186"/>
    </row>
    <row r="21" spans="2:18" ht="15.75" customHeight="1">
      <c r="B21" s="157" t="s">
        <v>25</v>
      </c>
      <c r="C21" s="158"/>
      <c r="D21" s="158"/>
      <c r="E21" s="158"/>
      <c r="F21" s="158"/>
      <c r="G21" s="158"/>
      <c r="H21" s="158"/>
      <c r="I21" s="158"/>
      <c r="J21" s="158"/>
      <c r="K21" s="159"/>
      <c r="M21" s="318" t="s">
        <v>108</v>
      </c>
      <c r="N21" s="318"/>
      <c r="O21" s="318"/>
      <c r="P21" s="318"/>
      <c r="Q21" s="318"/>
      <c r="R21" s="319"/>
    </row>
    <row r="22" spans="2:18" ht="15.75" customHeight="1">
      <c r="B22" s="181" t="s">
        <v>92</v>
      </c>
      <c r="C22" s="182"/>
      <c r="D22" s="182"/>
      <c r="E22" s="182"/>
      <c r="F22" s="182"/>
      <c r="G22" s="182"/>
      <c r="H22" s="182"/>
      <c r="I22" s="182"/>
      <c r="J22" s="182"/>
      <c r="K22" s="183"/>
    </row>
    <row r="23" spans="2:18" ht="15.75" customHeight="1">
      <c r="B23" s="181" t="s">
        <v>91</v>
      </c>
      <c r="C23" s="321"/>
      <c r="D23" s="321"/>
      <c r="E23" s="321"/>
      <c r="F23" s="28"/>
      <c r="G23" s="28"/>
      <c r="H23" s="28"/>
      <c r="I23" s="28"/>
      <c r="J23" s="28"/>
      <c r="K23" s="29"/>
    </row>
    <row r="24" spans="2:18" ht="15.75" customHeight="1">
      <c r="B24" s="59"/>
      <c r="C24" s="35" t="s">
        <v>107</v>
      </c>
      <c r="D24" s="309">
        <f>E39</f>
        <v>0.443741</v>
      </c>
      <c r="E24" s="309"/>
      <c r="F24" s="321" t="s">
        <v>141</v>
      </c>
      <c r="G24" s="321"/>
      <c r="H24" s="27" t="s">
        <v>109</v>
      </c>
      <c r="I24" s="30"/>
      <c r="J24" s="318" t="s">
        <v>110</v>
      </c>
      <c r="K24" s="320"/>
      <c r="L24" s="36"/>
    </row>
    <row r="25" spans="2:18" ht="15.75" customHeight="1">
      <c r="B25" s="322"/>
      <c r="C25" s="323"/>
      <c r="D25" s="323"/>
      <c r="E25" s="323"/>
      <c r="F25" s="323"/>
      <c r="G25" s="323"/>
      <c r="H25" s="323"/>
      <c r="I25" s="323"/>
      <c r="J25" s="323"/>
      <c r="K25" s="324"/>
    </row>
    <row r="26" spans="2:18" ht="15.75" customHeight="1">
      <c r="B26" s="175" t="s">
        <v>90</v>
      </c>
      <c r="C26" s="176"/>
      <c r="D26" s="176"/>
      <c r="E26" s="176"/>
      <c r="F26" s="176"/>
      <c r="G26" s="176"/>
      <c r="H26" s="176"/>
      <c r="I26" s="176"/>
      <c r="J26" s="176"/>
      <c r="K26" s="177"/>
    </row>
    <row r="27" spans="2:18" ht="15.75" customHeight="1">
      <c r="B27" s="181" t="s">
        <v>89</v>
      </c>
      <c r="C27" s="182"/>
      <c r="D27" s="182"/>
      <c r="E27" s="182"/>
      <c r="F27" s="182"/>
      <c r="G27" s="182"/>
      <c r="H27" s="182"/>
      <c r="I27" s="182"/>
      <c r="J27" s="182"/>
      <c r="K27" s="183"/>
    </row>
    <row r="28" spans="2:18" ht="15.75" customHeight="1">
      <c r="B28" s="181" t="s">
        <v>93</v>
      </c>
      <c r="C28" s="182"/>
      <c r="D28" s="182"/>
      <c r="E28" s="182"/>
      <c r="F28" s="182"/>
      <c r="G28" s="182"/>
      <c r="H28" s="182"/>
      <c r="I28" s="182"/>
      <c r="J28" s="182"/>
      <c r="K28" s="183"/>
    </row>
    <row r="29" spans="2:18" ht="48.75" customHeight="1">
      <c r="B29" s="175" t="s">
        <v>106</v>
      </c>
      <c r="C29" s="305"/>
      <c r="D29" s="305"/>
      <c r="E29" s="305"/>
      <c r="F29" s="305"/>
      <c r="G29" s="305"/>
      <c r="H29" s="305"/>
      <c r="I29" s="305"/>
      <c r="J29" s="305"/>
      <c r="K29" s="306"/>
    </row>
    <row r="30" spans="2:18" ht="15.75" customHeight="1">
      <c r="B30" s="181" t="s">
        <v>88</v>
      </c>
      <c r="C30" s="182"/>
      <c r="D30" s="182"/>
      <c r="E30" s="182"/>
      <c r="F30" s="182"/>
      <c r="G30" s="182"/>
      <c r="H30" s="182"/>
      <c r="I30" s="182"/>
      <c r="J30" s="182"/>
      <c r="K30" s="183"/>
    </row>
    <row r="31" spans="2:18" ht="139.5" customHeight="1">
      <c r="B31" s="175" t="s">
        <v>87</v>
      </c>
      <c r="C31" s="305"/>
      <c r="D31" s="305"/>
      <c r="E31" s="305"/>
      <c r="F31" s="305"/>
      <c r="G31" s="305"/>
      <c r="H31" s="305"/>
      <c r="I31" s="305"/>
      <c r="J31" s="305"/>
      <c r="K31" s="306"/>
    </row>
    <row r="32" spans="2:18">
      <c r="B32" s="41" t="s">
        <v>120</v>
      </c>
      <c r="C32" s="42"/>
      <c r="D32" s="42"/>
      <c r="E32" s="42"/>
      <c r="F32" s="42"/>
      <c r="G32" s="42"/>
      <c r="H32" s="42"/>
      <c r="I32" s="42"/>
      <c r="J32" s="42"/>
      <c r="K32" s="43"/>
    </row>
    <row r="33" spans="2:13">
      <c r="B33" s="51"/>
      <c r="C33" s="275" t="s">
        <v>121</v>
      </c>
      <c r="D33" s="276"/>
      <c r="E33" s="266" t="s">
        <v>122</v>
      </c>
      <c r="F33" s="266"/>
      <c r="G33" s="266"/>
      <c r="H33" s="49" t="s">
        <v>123</v>
      </c>
      <c r="I33" s="266" t="s">
        <v>124</v>
      </c>
      <c r="J33" s="266"/>
      <c r="K33" s="53"/>
    </row>
    <row r="34" spans="2:13">
      <c r="B34" s="51"/>
      <c r="C34" s="307" t="s">
        <v>125</v>
      </c>
      <c r="D34" s="308"/>
      <c r="E34" s="279">
        <v>229.9135</v>
      </c>
      <c r="F34" s="280"/>
      <c r="G34" s="281"/>
      <c r="H34" s="56">
        <v>18</v>
      </c>
      <c r="I34" s="267">
        <f>E34*H34/1000</f>
        <v>4.1384430000000005</v>
      </c>
      <c r="J34" s="268"/>
      <c r="K34" s="53"/>
    </row>
    <row r="35" spans="2:13">
      <c r="B35" s="51"/>
      <c r="C35" s="264"/>
      <c r="D35" s="265"/>
      <c r="E35" s="282">
        <v>213.82749999999999</v>
      </c>
      <c r="F35" s="283"/>
      <c r="G35" s="284"/>
      <c r="H35" s="57">
        <v>15</v>
      </c>
      <c r="I35" s="262">
        <f>E35*H35/1000</f>
        <v>3.2074124999999998</v>
      </c>
      <c r="J35" s="263"/>
      <c r="K35" s="53"/>
    </row>
    <row r="36" spans="2:13">
      <c r="B36" s="51"/>
      <c r="C36" s="264"/>
      <c r="D36" s="265"/>
      <c r="E36" s="282"/>
      <c r="F36" s="283"/>
      <c r="G36" s="284"/>
      <c r="H36" s="57">
        <v>0</v>
      </c>
      <c r="I36" s="262">
        <f>E36*H36/1000</f>
        <v>0</v>
      </c>
      <c r="J36" s="263"/>
      <c r="K36" s="53"/>
    </row>
    <row r="37" spans="2:13">
      <c r="B37" s="51"/>
      <c r="C37" s="299"/>
      <c r="D37" s="300"/>
      <c r="E37" s="290"/>
      <c r="F37" s="291"/>
      <c r="G37" s="292"/>
      <c r="H37" s="57">
        <v>0</v>
      </c>
      <c r="I37" s="262">
        <f>E37*H37/1000</f>
        <v>0</v>
      </c>
      <c r="J37" s="263"/>
      <c r="K37" s="53"/>
    </row>
    <row r="38" spans="2:13">
      <c r="B38" s="51"/>
      <c r="C38" s="288"/>
      <c r="D38" s="289"/>
      <c r="E38" s="293"/>
      <c r="F38" s="294"/>
      <c r="G38" s="295"/>
      <c r="H38" s="58">
        <v>0</v>
      </c>
      <c r="I38" s="301">
        <f>E38*H38</f>
        <v>0</v>
      </c>
      <c r="J38" s="302"/>
      <c r="K38" s="53"/>
    </row>
    <row r="39" spans="2:13">
      <c r="B39" s="51"/>
      <c r="C39" s="277" t="s">
        <v>126</v>
      </c>
      <c r="D39" s="278"/>
      <c r="E39" s="296">
        <f>SUM(E34:F38)/1000</f>
        <v>0.443741</v>
      </c>
      <c r="F39" s="297"/>
      <c r="G39" s="298"/>
      <c r="H39" s="44"/>
      <c r="I39" s="303">
        <f>SUM(I34:J38)</f>
        <v>7.3458555000000008</v>
      </c>
      <c r="J39" s="304"/>
      <c r="K39" s="53"/>
    </row>
    <row r="40" spans="2:13">
      <c r="B40" s="51"/>
      <c r="C40" s="52"/>
      <c r="D40" s="46"/>
      <c r="E40" s="45"/>
      <c r="F40" s="45"/>
      <c r="G40" s="46"/>
      <c r="H40" s="47"/>
      <c r="I40" s="47"/>
      <c r="J40" s="48"/>
      <c r="K40" s="53"/>
    </row>
    <row r="41" spans="2:13">
      <c r="B41" s="54" t="s">
        <v>127</v>
      </c>
      <c r="C41" s="52"/>
      <c r="D41" s="52"/>
      <c r="E41" s="52"/>
      <c r="F41" s="52"/>
      <c r="G41" s="52"/>
      <c r="H41" s="52"/>
      <c r="I41" s="52"/>
      <c r="J41" s="33"/>
      <c r="K41" s="34"/>
      <c r="M41" s="50"/>
    </row>
    <row r="42" spans="2:13">
      <c r="B42" s="54"/>
      <c r="C42" s="287" t="s">
        <v>142</v>
      </c>
      <c r="D42" s="287"/>
      <c r="E42" s="287"/>
      <c r="F42" s="287"/>
      <c r="G42" s="313">
        <f>F10</f>
        <v>0</v>
      </c>
      <c r="H42" s="313"/>
      <c r="I42" s="52" t="s">
        <v>113</v>
      </c>
      <c r="J42" s="33"/>
      <c r="K42" s="34"/>
    </row>
    <row r="43" spans="2:13" ht="19.5" customHeight="1">
      <c r="B43" s="54"/>
      <c r="C43" s="287" t="s">
        <v>128</v>
      </c>
      <c r="D43" s="287"/>
      <c r="E43" s="287"/>
      <c r="F43" s="287"/>
      <c r="G43" s="285">
        <f>+I39</f>
        <v>7.3458555000000008</v>
      </c>
      <c r="H43" s="285"/>
      <c r="I43" s="52" t="s">
        <v>132</v>
      </c>
      <c r="J43" s="33"/>
      <c r="K43" s="34"/>
    </row>
    <row r="44" spans="2:13">
      <c r="B44" s="54"/>
      <c r="C44" s="287" t="s">
        <v>129</v>
      </c>
      <c r="D44" s="287"/>
      <c r="E44" s="287"/>
      <c r="F44" s="287"/>
      <c r="G44" s="286">
        <f>IF(ISERROR(G42/G43)=TRUE,"",(G42/G43))</f>
        <v>0</v>
      </c>
      <c r="H44" s="286"/>
      <c r="I44" s="52" t="s">
        <v>133</v>
      </c>
      <c r="J44" s="33"/>
      <c r="K44" s="34"/>
    </row>
    <row r="45" spans="2:13">
      <c r="B45" s="54"/>
      <c r="C45" s="52"/>
      <c r="D45" s="52"/>
      <c r="E45" s="52"/>
      <c r="F45" s="52"/>
      <c r="G45" s="55"/>
      <c r="H45" s="52"/>
      <c r="I45" s="52"/>
      <c r="J45" s="33"/>
      <c r="K45" s="34"/>
    </row>
    <row r="46" spans="2:13">
      <c r="B46" s="54" t="s">
        <v>130</v>
      </c>
      <c r="C46" s="52"/>
      <c r="D46" s="52"/>
      <c r="E46" s="52"/>
      <c r="F46" s="52"/>
      <c r="G46" s="55"/>
      <c r="H46" s="52"/>
      <c r="I46" s="52"/>
      <c r="J46" s="33"/>
      <c r="K46" s="34"/>
    </row>
    <row r="47" spans="2:13">
      <c r="B47" s="54"/>
      <c r="C47" s="315" t="s">
        <v>143</v>
      </c>
      <c r="D47" s="315"/>
      <c r="E47" s="315"/>
      <c r="F47" s="315"/>
      <c r="G47" s="313">
        <f>ROUNDDOWN(+G42/2,-3)</f>
        <v>0</v>
      </c>
      <c r="H47" s="313"/>
      <c r="I47" s="52" t="s">
        <v>113</v>
      </c>
      <c r="J47" s="33"/>
      <c r="K47" s="34"/>
    </row>
    <row r="48" spans="2:13">
      <c r="B48" s="54"/>
      <c r="C48" s="314" t="s">
        <v>128</v>
      </c>
      <c r="D48" s="314"/>
      <c r="E48" s="314"/>
      <c r="F48" s="314"/>
      <c r="G48" s="285">
        <f>+I39</f>
        <v>7.3458555000000008</v>
      </c>
      <c r="H48" s="285"/>
      <c r="I48" s="52" t="s">
        <v>132</v>
      </c>
      <c r="J48" s="33"/>
      <c r="K48" s="34"/>
    </row>
    <row r="49" spans="2:11">
      <c r="B49" s="54"/>
      <c r="C49" s="287" t="s">
        <v>131</v>
      </c>
      <c r="D49" s="287"/>
      <c r="E49" s="287"/>
      <c r="F49" s="287"/>
      <c r="G49" s="313">
        <f>IF(ISERROR(G47/G48)=TRUE,"",(G47/G48))</f>
        <v>0</v>
      </c>
      <c r="H49" s="313"/>
      <c r="I49" s="52" t="s">
        <v>133</v>
      </c>
      <c r="J49" s="33"/>
      <c r="K49" s="34"/>
    </row>
    <row r="50" spans="2:11">
      <c r="B50" s="54" t="s">
        <v>144</v>
      </c>
      <c r="C50" s="52"/>
      <c r="D50" s="52"/>
      <c r="E50" s="52"/>
      <c r="F50" s="52"/>
      <c r="G50" s="55"/>
      <c r="H50" s="52"/>
      <c r="I50" s="52"/>
      <c r="J50" s="33"/>
      <c r="K50" s="34"/>
    </row>
    <row r="51" spans="2:11">
      <c r="B51" s="54"/>
      <c r="C51" s="52" t="s">
        <v>203</v>
      </c>
      <c r="D51" s="52"/>
      <c r="E51" s="52"/>
      <c r="F51" s="52"/>
      <c r="G51" s="55"/>
      <c r="H51" s="52"/>
      <c r="I51" s="52"/>
      <c r="J51" s="33"/>
      <c r="K51" s="34"/>
    </row>
    <row r="52" spans="2:11">
      <c r="B52" s="54"/>
      <c r="C52" s="287" t="s">
        <v>179</v>
      </c>
      <c r="D52" s="287"/>
      <c r="E52" s="287"/>
      <c r="F52" s="287"/>
      <c r="G52" s="316" t="str">
        <f>IF(G49&gt;40000,IF(ROUNDDOWN(I39*40000,-3)&gt;100000000,100000000,ROUNDDOWN(I39*40000,-3)), "－")</f>
        <v>－</v>
      </c>
      <c r="H52" s="316"/>
      <c r="I52" s="52" t="s">
        <v>113</v>
      </c>
      <c r="J52" s="33"/>
      <c r="K52" s="34"/>
    </row>
    <row r="53" spans="2:11">
      <c r="B53" s="32"/>
      <c r="C53" s="33"/>
      <c r="D53" s="33"/>
      <c r="E53" s="33"/>
      <c r="F53" s="33"/>
      <c r="G53" s="33"/>
      <c r="H53" s="33"/>
      <c r="I53" s="33"/>
      <c r="J53" s="33"/>
      <c r="K53" s="34"/>
    </row>
    <row r="54" spans="2:11" ht="15.75" customHeight="1">
      <c r="B54" s="181" t="s">
        <v>86</v>
      </c>
      <c r="C54" s="182"/>
      <c r="D54" s="182"/>
      <c r="E54" s="182"/>
      <c r="F54" s="182"/>
      <c r="G54" s="182"/>
      <c r="H54" s="182"/>
      <c r="I54" s="182"/>
      <c r="J54" s="182"/>
      <c r="K54" s="183"/>
    </row>
    <row r="55" spans="2:11" ht="24.75" customHeight="1">
      <c r="B55" s="175" t="s">
        <v>85</v>
      </c>
      <c r="C55" s="305"/>
      <c r="D55" s="305"/>
      <c r="E55" s="305"/>
      <c r="F55" s="305"/>
      <c r="G55" s="305"/>
      <c r="H55" s="305"/>
      <c r="I55" s="305"/>
      <c r="J55" s="305"/>
      <c r="K55" s="306"/>
    </row>
    <row r="56" spans="2:11" ht="37.5" customHeight="1" thickBot="1">
      <c r="B56" s="310"/>
      <c r="C56" s="311"/>
      <c r="D56" s="311"/>
      <c r="E56" s="311"/>
      <c r="F56" s="311"/>
      <c r="G56" s="311"/>
      <c r="H56" s="311"/>
      <c r="I56" s="311"/>
      <c r="J56" s="311"/>
      <c r="K56" s="312"/>
    </row>
  </sheetData>
  <mergeCells count="65">
    <mergeCell ref="B18:K18"/>
    <mergeCell ref="B19:K19"/>
    <mergeCell ref="B20:K20"/>
    <mergeCell ref="B21:K21"/>
    <mergeCell ref="B2:K2"/>
    <mergeCell ref="F13:G13"/>
    <mergeCell ref="B16:K16"/>
    <mergeCell ref="B17:K17"/>
    <mergeCell ref="F9:G9"/>
    <mergeCell ref="F10:G10"/>
    <mergeCell ref="F11:G11"/>
    <mergeCell ref="F12:G12"/>
    <mergeCell ref="B5:K5"/>
    <mergeCell ref="B6:K6"/>
    <mergeCell ref="M21:R21"/>
    <mergeCell ref="B22:K22"/>
    <mergeCell ref="B30:K30"/>
    <mergeCell ref="B31:K31"/>
    <mergeCell ref="C33:D33"/>
    <mergeCell ref="E33:G33"/>
    <mergeCell ref="I33:J33"/>
    <mergeCell ref="B25:K25"/>
    <mergeCell ref="B26:K26"/>
    <mergeCell ref="B27:K27"/>
    <mergeCell ref="B28:K28"/>
    <mergeCell ref="B29:K29"/>
    <mergeCell ref="B23:E23"/>
    <mergeCell ref="D24:E24"/>
    <mergeCell ref="F24:G24"/>
    <mergeCell ref="J24:K24"/>
    <mergeCell ref="C36:D36"/>
    <mergeCell ref="E36:G36"/>
    <mergeCell ref="I36:J36"/>
    <mergeCell ref="C37:D37"/>
    <mergeCell ref="E37:G37"/>
    <mergeCell ref="I37:J37"/>
    <mergeCell ref="C34:D34"/>
    <mergeCell ref="E34:G34"/>
    <mergeCell ref="I34:J34"/>
    <mergeCell ref="C35:D35"/>
    <mergeCell ref="E35:G35"/>
    <mergeCell ref="I35:J35"/>
    <mergeCell ref="E38:G38"/>
    <mergeCell ref="I38:J38"/>
    <mergeCell ref="C42:F42"/>
    <mergeCell ref="G42:H42"/>
    <mergeCell ref="C43:F43"/>
    <mergeCell ref="G43:H43"/>
    <mergeCell ref="C39:D39"/>
    <mergeCell ref="E39:G39"/>
    <mergeCell ref="I39:J39"/>
    <mergeCell ref="C38:D38"/>
    <mergeCell ref="C44:F44"/>
    <mergeCell ref="G44:H44"/>
    <mergeCell ref="B54:K54"/>
    <mergeCell ref="B55:K55"/>
    <mergeCell ref="B56:K56"/>
    <mergeCell ref="C47:F47"/>
    <mergeCell ref="G47:H47"/>
    <mergeCell ref="C48:F48"/>
    <mergeCell ref="G48:H48"/>
    <mergeCell ref="C49:F49"/>
    <mergeCell ref="G49:H49"/>
    <mergeCell ref="C52:F52"/>
    <mergeCell ref="G52:H52"/>
  </mergeCells>
  <phoneticPr fontId="1"/>
  <printOptions horizontalCentered="1"/>
  <pageMargins left="0.70866141732283472" right="0.70866141732283472" top="0.74803149606299213" bottom="0.74803149606299213" header="0.31496062992125984" footer="0.31496062992125984"/>
  <pageSetup paperSize="9" scale="90" orientation="portrait" r:id="rId1"/>
  <rowBreaks count="1" manualBreakCount="1">
    <brk id="20" max="10"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F2F5E-3715-4191-8EF8-09487C47D3DA}">
  <dimension ref="B1:R57"/>
  <sheetViews>
    <sheetView view="pageBreakPreview" topLeftCell="A3" zoomScale="120" zoomScaleNormal="100" zoomScaleSheetLayoutView="120" workbookViewId="0">
      <selection activeCell="F14" sqref="F14:G14"/>
    </sheetView>
  </sheetViews>
  <sheetFormatPr defaultRowHeight="18.75"/>
  <cols>
    <col min="1" max="1" width="1.375" customWidth="1"/>
    <col min="2" max="2" width="8.625" customWidth="1"/>
    <col min="3" max="3" width="14.125" customWidth="1"/>
    <col min="4" max="4" width="7.125" customWidth="1"/>
    <col min="5" max="5" width="5.375" customWidth="1"/>
    <col min="6" max="6" width="2.75" customWidth="1"/>
    <col min="7" max="7" width="6.625" customWidth="1"/>
    <col min="8" max="8" width="7.25" customWidth="1"/>
    <col min="9" max="9" width="7.5" customWidth="1"/>
    <col min="10" max="10" width="4.875" customWidth="1"/>
    <col min="11" max="11" width="11.75" customWidth="1"/>
    <col min="12" max="12" width="9.875" bestFit="1" customWidth="1"/>
  </cols>
  <sheetData>
    <row r="1" spans="2:11">
      <c r="B1" s="2" t="s">
        <v>147</v>
      </c>
    </row>
    <row r="2" spans="2:11" ht="45.75" customHeight="1">
      <c r="B2" s="212" t="s">
        <v>172</v>
      </c>
      <c r="C2" s="213"/>
      <c r="D2" s="213"/>
      <c r="E2" s="213"/>
      <c r="F2" s="213"/>
      <c r="G2" s="213"/>
      <c r="H2" s="213"/>
      <c r="I2" s="213"/>
      <c r="J2" s="213"/>
      <c r="K2" s="213"/>
    </row>
    <row r="3" spans="2:11" ht="9.6" customHeight="1"/>
    <row r="4" spans="2:11" ht="5.25" customHeight="1" thickBot="1">
      <c r="B4" s="325"/>
      <c r="C4" s="326"/>
      <c r="D4" s="326"/>
      <c r="E4" s="326"/>
      <c r="F4" s="326"/>
      <c r="G4" s="326"/>
      <c r="H4" s="326"/>
      <c r="I4" s="326"/>
      <c r="J4" s="326"/>
      <c r="K4" s="326"/>
    </row>
    <row r="5" spans="2:11" ht="17.25" customHeight="1">
      <c r="B5" s="63" t="s">
        <v>212</v>
      </c>
      <c r="C5" s="78"/>
      <c r="D5" s="78"/>
      <c r="E5" s="78"/>
      <c r="F5" s="78"/>
      <c r="G5" s="78"/>
      <c r="H5" s="78"/>
      <c r="I5" s="78"/>
      <c r="J5" s="78"/>
      <c r="K5" s="79"/>
    </row>
    <row r="6" spans="2:11" ht="53.25" customHeight="1">
      <c r="B6" s="256" t="s">
        <v>213</v>
      </c>
      <c r="C6" s="257"/>
      <c r="D6" s="257"/>
      <c r="E6" s="257"/>
      <c r="F6" s="257"/>
      <c r="G6" s="257"/>
      <c r="H6" s="257"/>
      <c r="I6" s="257"/>
      <c r="J6" s="257"/>
      <c r="K6" s="258"/>
    </row>
    <row r="7" spans="2:11" ht="45.75" customHeight="1" thickBot="1">
      <c r="B7" s="259"/>
      <c r="C7" s="260"/>
      <c r="D7" s="260"/>
      <c r="E7" s="260"/>
      <c r="F7" s="260"/>
      <c r="G7" s="260"/>
      <c r="H7" s="260"/>
      <c r="I7" s="260"/>
      <c r="J7" s="260"/>
      <c r="K7" s="261"/>
    </row>
    <row r="8" spans="2:11" ht="24.75" customHeight="1">
      <c r="B8" s="63" t="s">
        <v>211</v>
      </c>
      <c r="C8" s="64"/>
      <c r="D8" s="64"/>
      <c r="E8" s="64"/>
      <c r="F8" s="64"/>
      <c r="G8" s="64"/>
      <c r="H8" s="64"/>
      <c r="I8" s="64"/>
      <c r="J8" s="64"/>
      <c r="K8" s="65"/>
    </row>
    <row r="9" spans="2:11">
      <c r="B9" s="37"/>
      <c r="C9" s="38"/>
      <c r="D9" s="38"/>
      <c r="E9" s="38"/>
      <c r="F9" s="38"/>
      <c r="G9" s="38"/>
      <c r="H9" s="38"/>
      <c r="I9" s="38"/>
      <c r="J9" s="38"/>
      <c r="K9" s="39"/>
    </row>
    <row r="10" spans="2:11">
      <c r="B10" s="37" t="s">
        <v>112</v>
      </c>
      <c r="C10" s="38"/>
      <c r="D10" s="38"/>
      <c r="E10" s="38"/>
      <c r="F10" s="272">
        <v>20000</v>
      </c>
      <c r="G10" s="272"/>
      <c r="H10" s="38" t="s">
        <v>113</v>
      </c>
      <c r="I10" s="38"/>
      <c r="J10" s="38"/>
      <c r="K10" s="39"/>
    </row>
    <row r="11" spans="2:11">
      <c r="B11" s="37" t="s">
        <v>114</v>
      </c>
      <c r="C11" s="38"/>
      <c r="D11" s="40"/>
      <c r="E11" s="40"/>
      <c r="F11" s="273">
        <f>'別紙2-3'!K6</f>
        <v>0</v>
      </c>
      <c r="G11" s="273"/>
      <c r="H11" s="38" t="s">
        <v>113</v>
      </c>
      <c r="I11" s="38"/>
      <c r="J11" s="38"/>
      <c r="K11" s="39"/>
    </row>
    <row r="12" spans="2:11" ht="18.75" customHeight="1">
      <c r="B12" s="37" t="s">
        <v>115</v>
      </c>
      <c r="C12" s="38"/>
      <c r="D12" s="40"/>
      <c r="E12" s="40"/>
      <c r="F12" s="273">
        <f>IF(G50&gt;100000,ROUNDDOWN(G53/2,-3), (G48))</f>
        <v>0</v>
      </c>
      <c r="G12" s="273"/>
      <c r="H12" s="38" t="s">
        <v>113</v>
      </c>
      <c r="I12" s="38"/>
      <c r="J12" s="38"/>
      <c r="K12" s="39"/>
    </row>
    <row r="13" spans="2:11">
      <c r="B13" s="37" t="s">
        <v>116</v>
      </c>
      <c r="C13" s="38"/>
      <c r="D13" s="40"/>
      <c r="E13" s="40"/>
      <c r="F13" s="274">
        <f>IF(ISERROR(F11-F12)=TRUE,"",F11-F12)</f>
        <v>0</v>
      </c>
      <c r="G13" s="274"/>
      <c r="H13" s="38" t="s">
        <v>113</v>
      </c>
      <c r="I13" s="38"/>
      <c r="J13" s="38"/>
      <c r="K13" s="39"/>
    </row>
    <row r="14" spans="2:11" ht="15" customHeight="1">
      <c r="B14" s="37" t="s">
        <v>117</v>
      </c>
      <c r="C14" s="38"/>
      <c r="D14" s="40"/>
      <c r="E14" s="40"/>
      <c r="F14" s="317">
        <f>IFERROR(F13/F10,"")</f>
        <v>0</v>
      </c>
      <c r="G14" s="317"/>
      <c r="H14" s="38" t="s">
        <v>119</v>
      </c>
      <c r="I14" s="38"/>
      <c r="J14" s="38"/>
      <c r="K14" s="39"/>
    </row>
    <row r="15" spans="2:11" ht="18.75" customHeight="1">
      <c r="B15" s="37"/>
      <c r="C15" s="38"/>
      <c r="D15" s="38"/>
      <c r="E15" s="38"/>
      <c r="F15" s="38"/>
      <c r="G15" s="38"/>
      <c r="H15" s="38"/>
      <c r="I15" s="38"/>
      <c r="J15" s="38"/>
      <c r="K15" s="39"/>
    </row>
    <row r="16" spans="2:11">
      <c r="B16" s="37" t="s">
        <v>118</v>
      </c>
      <c r="C16" s="38"/>
      <c r="D16" s="38"/>
      <c r="E16" s="38"/>
      <c r="F16" s="38"/>
      <c r="G16" s="38"/>
      <c r="H16" s="38"/>
      <c r="I16" s="38"/>
      <c r="J16" s="38"/>
      <c r="K16" s="39"/>
    </row>
    <row r="17" spans="2:18" ht="67.5" customHeight="1">
      <c r="B17" s="250"/>
      <c r="C17" s="251"/>
      <c r="D17" s="251"/>
      <c r="E17" s="251"/>
      <c r="F17" s="251"/>
      <c r="G17" s="251"/>
      <c r="H17" s="251"/>
      <c r="I17" s="251"/>
      <c r="J17" s="251"/>
      <c r="K17" s="252"/>
    </row>
    <row r="18" spans="2:18" ht="37.5" customHeight="1">
      <c r="B18" s="269" t="s">
        <v>82</v>
      </c>
      <c r="C18" s="270"/>
      <c r="D18" s="270"/>
      <c r="E18" s="270"/>
      <c r="F18" s="270"/>
      <c r="G18" s="270"/>
      <c r="H18" s="270"/>
      <c r="I18" s="270"/>
      <c r="J18" s="270"/>
      <c r="K18" s="271"/>
    </row>
    <row r="19" spans="2:18" ht="15.75" customHeight="1">
      <c r="B19" s="200" t="s">
        <v>81</v>
      </c>
      <c r="C19" s="201"/>
      <c r="D19" s="201"/>
      <c r="E19" s="201"/>
      <c r="F19" s="201"/>
      <c r="G19" s="201"/>
      <c r="H19" s="201"/>
      <c r="I19" s="201"/>
      <c r="J19" s="201"/>
      <c r="K19" s="202"/>
    </row>
    <row r="20" spans="2:18" ht="25.5" customHeight="1">
      <c r="B20" s="126" t="s">
        <v>80</v>
      </c>
      <c r="C20" s="127"/>
      <c r="D20" s="127"/>
      <c r="E20" s="127"/>
      <c r="F20" s="127"/>
      <c r="G20" s="127"/>
      <c r="H20" s="127"/>
      <c r="I20" s="127"/>
      <c r="J20" s="127"/>
      <c r="K20" s="128"/>
    </row>
    <row r="21" spans="2:18" ht="37.5" customHeight="1">
      <c r="B21" s="184"/>
      <c r="C21" s="185"/>
      <c r="D21" s="185"/>
      <c r="E21" s="185"/>
      <c r="F21" s="185"/>
      <c r="G21" s="185"/>
      <c r="H21" s="185"/>
      <c r="I21" s="185"/>
      <c r="J21" s="185"/>
      <c r="K21" s="186"/>
    </row>
    <row r="22" spans="2:18" ht="15.75" customHeight="1">
      <c r="B22" s="157" t="s">
        <v>25</v>
      </c>
      <c r="C22" s="158"/>
      <c r="D22" s="158"/>
      <c r="E22" s="158"/>
      <c r="F22" s="158"/>
      <c r="G22" s="158"/>
      <c r="H22" s="158"/>
      <c r="I22" s="158"/>
      <c r="J22" s="158"/>
      <c r="K22" s="159"/>
      <c r="M22" s="318" t="s">
        <v>108</v>
      </c>
      <c r="N22" s="318"/>
      <c r="O22" s="318"/>
      <c r="P22" s="318"/>
      <c r="Q22" s="318"/>
      <c r="R22" s="319"/>
    </row>
    <row r="23" spans="2:18" ht="15.75" customHeight="1">
      <c r="B23" s="181" t="s">
        <v>92</v>
      </c>
      <c r="C23" s="182"/>
      <c r="D23" s="182"/>
      <c r="E23" s="182"/>
      <c r="F23" s="182"/>
      <c r="G23" s="182"/>
      <c r="H23" s="182"/>
      <c r="I23" s="182"/>
      <c r="J23" s="182"/>
      <c r="K23" s="183"/>
    </row>
    <row r="24" spans="2:18" ht="15.75" customHeight="1">
      <c r="B24" s="181" t="s">
        <v>91</v>
      </c>
      <c r="C24" s="321"/>
      <c r="D24" s="321"/>
      <c r="E24" s="321"/>
      <c r="F24" s="28"/>
      <c r="G24" s="28"/>
      <c r="H24" s="28"/>
      <c r="I24" s="28"/>
      <c r="J24" s="28"/>
      <c r="K24" s="29"/>
    </row>
    <row r="25" spans="2:18" ht="15.75" customHeight="1">
      <c r="B25" s="59"/>
      <c r="C25" s="35" t="s">
        <v>107</v>
      </c>
      <c r="D25" s="449">
        <f>E40</f>
        <v>1</v>
      </c>
      <c r="E25" s="449"/>
      <c r="F25" s="321" t="s">
        <v>141</v>
      </c>
      <c r="G25" s="321"/>
      <c r="H25" s="27" t="s">
        <v>109</v>
      </c>
      <c r="I25" s="30"/>
      <c r="J25" s="318" t="s">
        <v>110</v>
      </c>
      <c r="K25" s="320"/>
      <c r="L25" s="36"/>
    </row>
    <row r="26" spans="2:18" ht="15.75" customHeight="1">
      <c r="B26" s="322"/>
      <c r="C26" s="323"/>
      <c r="D26" s="323"/>
      <c r="E26" s="323"/>
      <c r="F26" s="323"/>
      <c r="G26" s="323"/>
      <c r="H26" s="323"/>
      <c r="I26" s="323"/>
      <c r="J26" s="323"/>
      <c r="K26" s="324"/>
    </row>
    <row r="27" spans="2:18" ht="15.75" customHeight="1">
      <c r="B27" s="175" t="s">
        <v>90</v>
      </c>
      <c r="C27" s="176"/>
      <c r="D27" s="176"/>
      <c r="E27" s="176"/>
      <c r="F27" s="176"/>
      <c r="G27" s="176"/>
      <c r="H27" s="176"/>
      <c r="I27" s="176"/>
      <c r="J27" s="176"/>
      <c r="K27" s="177"/>
    </row>
    <row r="28" spans="2:18" ht="15.75" customHeight="1">
      <c r="B28" s="181" t="s">
        <v>89</v>
      </c>
      <c r="C28" s="182"/>
      <c r="D28" s="182"/>
      <c r="E28" s="182"/>
      <c r="F28" s="182"/>
      <c r="G28" s="182"/>
      <c r="H28" s="182"/>
      <c r="I28" s="182"/>
      <c r="J28" s="182"/>
      <c r="K28" s="183"/>
    </row>
    <row r="29" spans="2:18" ht="15.75" customHeight="1">
      <c r="B29" s="181" t="s">
        <v>93</v>
      </c>
      <c r="C29" s="182"/>
      <c r="D29" s="182"/>
      <c r="E29" s="182"/>
      <c r="F29" s="182"/>
      <c r="G29" s="182"/>
      <c r="H29" s="182"/>
      <c r="I29" s="182"/>
      <c r="J29" s="182"/>
      <c r="K29" s="183"/>
    </row>
    <row r="30" spans="2:18" ht="48.75" customHeight="1">
      <c r="B30" s="175" t="s">
        <v>106</v>
      </c>
      <c r="C30" s="305"/>
      <c r="D30" s="305"/>
      <c r="E30" s="305"/>
      <c r="F30" s="305"/>
      <c r="G30" s="305"/>
      <c r="H30" s="305"/>
      <c r="I30" s="305"/>
      <c r="J30" s="305"/>
      <c r="K30" s="306"/>
    </row>
    <row r="31" spans="2:18" ht="15.75" customHeight="1">
      <c r="B31" s="181" t="s">
        <v>88</v>
      </c>
      <c r="C31" s="182"/>
      <c r="D31" s="182"/>
      <c r="E31" s="182"/>
      <c r="F31" s="182"/>
      <c r="G31" s="182"/>
      <c r="H31" s="182"/>
      <c r="I31" s="182"/>
      <c r="J31" s="182"/>
      <c r="K31" s="183"/>
    </row>
    <row r="32" spans="2:18" ht="139.5" customHeight="1">
      <c r="B32" s="175" t="s">
        <v>87</v>
      </c>
      <c r="C32" s="305"/>
      <c r="D32" s="305"/>
      <c r="E32" s="305"/>
      <c r="F32" s="305"/>
      <c r="G32" s="305"/>
      <c r="H32" s="305"/>
      <c r="I32" s="305"/>
      <c r="J32" s="305"/>
      <c r="K32" s="306"/>
    </row>
    <row r="33" spans="2:13">
      <c r="B33" s="41" t="s">
        <v>120</v>
      </c>
      <c r="C33" s="42"/>
      <c r="D33" s="42"/>
      <c r="E33" s="42"/>
      <c r="F33" s="42"/>
      <c r="G33" s="42"/>
      <c r="H33" s="42"/>
      <c r="I33" s="42"/>
      <c r="J33" s="42"/>
      <c r="K33" s="43"/>
    </row>
    <row r="34" spans="2:13">
      <c r="B34" s="51"/>
      <c r="C34" s="275" t="s">
        <v>121</v>
      </c>
      <c r="D34" s="276"/>
      <c r="E34" s="266" t="s">
        <v>122</v>
      </c>
      <c r="F34" s="266"/>
      <c r="G34" s="266"/>
      <c r="H34" s="49" t="s">
        <v>123</v>
      </c>
      <c r="I34" s="266" t="s">
        <v>124</v>
      </c>
      <c r="J34" s="266"/>
      <c r="K34" s="53"/>
    </row>
    <row r="35" spans="2:13">
      <c r="B35" s="51"/>
      <c r="C35" s="307" t="s">
        <v>125</v>
      </c>
      <c r="D35" s="308"/>
      <c r="E35" s="279">
        <v>1000</v>
      </c>
      <c r="F35" s="280"/>
      <c r="G35" s="281"/>
      <c r="H35" s="56">
        <v>18</v>
      </c>
      <c r="I35" s="267">
        <f>E35*H35/1000</f>
        <v>18</v>
      </c>
      <c r="J35" s="268"/>
      <c r="K35" s="53"/>
    </row>
    <row r="36" spans="2:13">
      <c r="B36" s="51"/>
      <c r="C36" s="264"/>
      <c r="D36" s="265"/>
      <c r="E36" s="282"/>
      <c r="F36" s="283"/>
      <c r="G36" s="284"/>
      <c r="H36" s="57">
        <v>0</v>
      </c>
      <c r="I36" s="262">
        <f>E36*H36/1000</f>
        <v>0</v>
      </c>
      <c r="J36" s="263"/>
      <c r="K36" s="53"/>
    </row>
    <row r="37" spans="2:13">
      <c r="B37" s="51"/>
      <c r="C37" s="264"/>
      <c r="D37" s="265"/>
      <c r="E37" s="282"/>
      <c r="F37" s="283"/>
      <c r="G37" s="284"/>
      <c r="H37" s="57">
        <v>0</v>
      </c>
      <c r="I37" s="262">
        <f>E37*H37/1000</f>
        <v>0</v>
      </c>
      <c r="J37" s="263"/>
      <c r="K37" s="53"/>
    </row>
    <row r="38" spans="2:13">
      <c r="B38" s="51"/>
      <c r="C38" s="299"/>
      <c r="D38" s="300"/>
      <c r="E38" s="290"/>
      <c r="F38" s="291"/>
      <c r="G38" s="292"/>
      <c r="H38" s="57">
        <v>0</v>
      </c>
      <c r="I38" s="262">
        <f>E38*H38/1000</f>
        <v>0</v>
      </c>
      <c r="J38" s="263"/>
      <c r="K38" s="53"/>
    </row>
    <row r="39" spans="2:13">
      <c r="B39" s="51"/>
      <c r="C39" s="288"/>
      <c r="D39" s="289"/>
      <c r="E39" s="293"/>
      <c r="F39" s="294"/>
      <c r="G39" s="295"/>
      <c r="H39" s="58">
        <v>0</v>
      </c>
      <c r="I39" s="301">
        <f>E39*H39</f>
        <v>0</v>
      </c>
      <c r="J39" s="302"/>
      <c r="K39" s="53"/>
    </row>
    <row r="40" spans="2:13">
      <c r="B40" s="51"/>
      <c r="C40" s="277" t="s">
        <v>126</v>
      </c>
      <c r="D40" s="278"/>
      <c r="E40" s="296">
        <f>SUM(E35:F39)/1000</f>
        <v>1</v>
      </c>
      <c r="F40" s="297"/>
      <c r="G40" s="298"/>
      <c r="H40" s="44"/>
      <c r="I40" s="303">
        <f>SUM(I35:J39)</f>
        <v>18</v>
      </c>
      <c r="J40" s="304"/>
      <c r="K40" s="53"/>
    </row>
    <row r="41" spans="2:13">
      <c r="B41" s="51"/>
      <c r="C41" s="52"/>
      <c r="D41" s="46"/>
      <c r="E41" s="45"/>
      <c r="F41" s="45"/>
      <c r="G41" s="46"/>
      <c r="H41" s="47"/>
      <c r="I41" s="47"/>
      <c r="J41" s="48"/>
      <c r="K41" s="53"/>
    </row>
    <row r="42" spans="2:13">
      <c r="B42" s="54" t="s">
        <v>127</v>
      </c>
      <c r="C42" s="52"/>
      <c r="D42" s="52"/>
      <c r="E42" s="52"/>
      <c r="F42" s="52"/>
      <c r="G42" s="52"/>
      <c r="H42" s="52"/>
      <c r="I42" s="52"/>
      <c r="J42" s="33"/>
      <c r="K42" s="34"/>
      <c r="M42" s="50"/>
    </row>
    <row r="43" spans="2:13">
      <c r="B43" s="54"/>
      <c r="C43" s="287" t="s">
        <v>142</v>
      </c>
      <c r="D43" s="287"/>
      <c r="E43" s="287"/>
      <c r="F43" s="287"/>
      <c r="G43" s="313">
        <f>F11</f>
        <v>0</v>
      </c>
      <c r="H43" s="313"/>
      <c r="I43" s="52" t="s">
        <v>113</v>
      </c>
      <c r="J43" s="33"/>
      <c r="K43" s="34"/>
    </row>
    <row r="44" spans="2:13" ht="19.5" customHeight="1">
      <c r="B44" s="54"/>
      <c r="C44" s="287" t="s">
        <v>128</v>
      </c>
      <c r="D44" s="287"/>
      <c r="E44" s="287"/>
      <c r="F44" s="287"/>
      <c r="G44" s="285">
        <f>+I40</f>
        <v>18</v>
      </c>
      <c r="H44" s="285"/>
      <c r="I44" s="52" t="s">
        <v>132</v>
      </c>
      <c r="J44" s="33"/>
      <c r="K44" s="34"/>
    </row>
    <row r="45" spans="2:13">
      <c r="B45" s="54"/>
      <c r="C45" s="287" t="s">
        <v>129</v>
      </c>
      <c r="D45" s="287"/>
      <c r="E45" s="287"/>
      <c r="F45" s="287"/>
      <c r="G45" s="286">
        <f>IF(ISERROR(G43/G44)=TRUE,"",(G43/G44))</f>
        <v>0</v>
      </c>
      <c r="H45" s="286"/>
      <c r="I45" s="52" t="s">
        <v>133</v>
      </c>
      <c r="J45" s="33"/>
      <c r="K45" s="34"/>
    </row>
    <row r="46" spans="2:13">
      <c r="B46" s="54"/>
      <c r="C46" s="52"/>
      <c r="D46" s="52"/>
      <c r="E46" s="52"/>
      <c r="F46" s="52"/>
      <c r="G46" s="55"/>
      <c r="H46" s="52"/>
      <c r="I46" s="52"/>
      <c r="J46" s="33"/>
      <c r="K46" s="34"/>
    </row>
    <row r="47" spans="2:13">
      <c r="B47" s="54" t="s">
        <v>130</v>
      </c>
      <c r="C47" s="52"/>
      <c r="D47" s="52"/>
      <c r="E47" s="52"/>
      <c r="F47" s="52"/>
      <c r="G47" s="55"/>
      <c r="H47" s="52"/>
      <c r="I47" s="52"/>
      <c r="J47" s="33"/>
      <c r="K47" s="34"/>
    </row>
    <row r="48" spans="2:13">
      <c r="B48" s="54"/>
      <c r="C48" s="315" t="s">
        <v>143</v>
      </c>
      <c r="D48" s="315"/>
      <c r="E48" s="315"/>
      <c r="F48" s="315"/>
      <c r="G48" s="313">
        <f>ROUNDDOWN(+G43/2,-3)</f>
        <v>0</v>
      </c>
      <c r="H48" s="313"/>
      <c r="I48" s="52" t="s">
        <v>113</v>
      </c>
      <c r="J48" s="33"/>
      <c r="K48" s="34"/>
    </row>
    <row r="49" spans="2:11">
      <c r="B49" s="54"/>
      <c r="C49" s="314" t="s">
        <v>128</v>
      </c>
      <c r="D49" s="314"/>
      <c r="E49" s="314"/>
      <c r="F49" s="314"/>
      <c r="G49" s="285">
        <f>+I40</f>
        <v>18</v>
      </c>
      <c r="H49" s="285"/>
      <c r="I49" s="52" t="s">
        <v>132</v>
      </c>
      <c r="J49" s="33"/>
      <c r="K49" s="34"/>
    </row>
    <row r="50" spans="2:11">
      <c r="B50" s="54"/>
      <c r="C50" s="287" t="s">
        <v>131</v>
      </c>
      <c r="D50" s="287"/>
      <c r="E50" s="287"/>
      <c r="F50" s="287"/>
      <c r="G50" s="313">
        <f>IF(ISERROR(G48/G49)=TRUE,"",(G48/G49))</f>
        <v>0</v>
      </c>
      <c r="H50" s="313"/>
      <c r="I50" s="52" t="s">
        <v>133</v>
      </c>
      <c r="J50" s="33"/>
      <c r="K50" s="34"/>
    </row>
    <row r="51" spans="2:11">
      <c r="B51" s="54" t="s">
        <v>153</v>
      </c>
      <c r="C51" s="52"/>
      <c r="D51" s="52"/>
      <c r="E51" s="52"/>
      <c r="F51" s="52"/>
      <c r="G51" s="55"/>
      <c r="H51" s="52"/>
      <c r="I51" s="52"/>
      <c r="J51" s="33"/>
      <c r="K51" s="34"/>
    </row>
    <row r="52" spans="2:11">
      <c r="B52" s="54"/>
      <c r="C52" s="52" t="s">
        <v>204</v>
      </c>
      <c r="D52" s="52"/>
      <c r="E52" s="52"/>
      <c r="F52" s="52"/>
      <c r="G52" s="55"/>
      <c r="H52" s="52"/>
      <c r="I52" s="52"/>
      <c r="J52" s="33"/>
      <c r="K52" s="34"/>
    </row>
    <row r="53" spans="2:11">
      <c r="B53" s="54"/>
      <c r="C53" s="287" t="s">
        <v>180</v>
      </c>
      <c r="D53" s="287"/>
      <c r="E53" s="287"/>
      <c r="F53" s="287"/>
      <c r="G53" s="316" t="str">
        <f>IF(G50&gt;100000,IF(ROUNDDOWN(I40*100000,-3)&gt;100000000,100000000,ROUNDDOWN(I40*100000,-3)), "－")</f>
        <v>－</v>
      </c>
      <c r="H53" s="316"/>
      <c r="I53" s="52" t="s">
        <v>113</v>
      </c>
      <c r="J53" s="33"/>
      <c r="K53" s="34"/>
    </row>
    <row r="54" spans="2:11">
      <c r="B54" s="32"/>
      <c r="C54" s="33"/>
      <c r="D54" s="33"/>
      <c r="E54" s="33"/>
      <c r="F54" s="33"/>
      <c r="G54" s="33"/>
      <c r="H54" s="33"/>
      <c r="I54" s="33"/>
      <c r="J54" s="33"/>
      <c r="K54" s="34"/>
    </row>
    <row r="55" spans="2:11" ht="15.75" customHeight="1">
      <c r="B55" s="181" t="s">
        <v>86</v>
      </c>
      <c r="C55" s="182"/>
      <c r="D55" s="182"/>
      <c r="E55" s="182"/>
      <c r="F55" s="182"/>
      <c r="G55" s="182"/>
      <c r="H55" s="182"/>
      <c r="I55" s="182"/>
      <c r="J55" s="182"/>
      <c r="K55" s="183"/>
    </row>
    <row r="56" spans="2:11" ht="24.75" customHeight="1">
      <c r="B56" s="175" t="s">
        <v>85</v>
      </c>
      <c r="C56" s="305"/>
      <c r="D56" s="305"/>
      <c r="E56" s="305"/>
      <c r="F56" s="305"/>
      <c r="G56" s="305"/>
      <c r="H56" s="305"/>
      <c r="I56" s="305"/>
      <c r="J56" s="305"/>
      <c r="K56" s="306"/>
    </row>
    <row r="57" spans="2:11" ht="37.5" customHeight="1" thickBot="1">
      <c r="B57" s="310"/>
      <c r="C57" s="311"/>
      <c r="D57" s="311"/>
      <c r="E57" s="311"/>
      <c r="F57" s="311"/>
      <c r="G57" s="311"/>
      <c r="H57" s="311"/>
      <c r="I57" s="311"/>
      <c r="J57" s="311"/>
      <c r="K57" s="312"/>
    </row>
  </sheetData>
  <mergeCells count="66">
    <mergeCell ref="B2:K2"/>
    <mergeCell ref="F14:G14"/>
    <mergeCell ref="B17:K17"/>
    <mergeCell ref="B18:K18"/>
    <mergeCell ref="F10:G10"/>
    <mergeCell ref="F11:G11"/>
    <mergeCell ref="F12:G12"/>
    <mergeCell ref="F13:G13"/>
    <mergeCell ref="B4:K4"/>
    <mergeCell ref="B6:K6"/>
    <mergeCell ref="B7:K7"/>
    <mergeCell ref="B23:K23"/>
    <mergeCell ref="B24:E24"/>
    <mergeCell ref="D25:E25"/>
    <mergeCell ref="F25:G25"/>
    <mergeCell ref="J25:K25"/>
    <mergeCell ref="B19:K19"/>
    <mergeCell ref="B20:K20"/>
    <mergeCell ref="B21:K21"/>
    <mergeCell ref="B22:K22"/>
    <mergeCell ref="M22:R22"/>
    <mergeCell ref="B31:K31"/>
    <mergeCell ref="B32:K32"/>
    <mergeCell ref="C34:D34"/>
    <mergeCell ref="E34:G34"/>
    <mergeCell ref="I34:J34"/>
    <mergeCell ref="B26:K26"/>
    <mergeCell ref="B27:K27"/>
    <mergeCell ref="B28:K28"/>
    <mergeCell ref="B29:K29"/>
    <mergeCell ref="B30:K30"/>
    <mergeCell ref="C37:D37"/>
    <mergeCell ref="E37:G37"/>
    <mergeCell ref="I37:J37"/>
    <mergeCell ref="C38:D38"/>
    <mergeCell ref="E38:G38"/>
    <mergeCell ref="I38:J38"/>
    <mergeCell ref="C35:D35"/>
    <mergeCell ref="E35:G35"/>
    <mergeCell ref="I35:J35"/>
    <mergeCell ref="C36:D36"/>
    <mergeCell ref="E36:G36"/>
    <mergeCell ref="I36:J36"/>
    <mergeCell ref="E39:G39"/>
    <mergeCell ref="I39:J39"/>
    <mergeCell ref="C43:F43"/>
    <mergeCell ref="G43:H43"/>
    <mergeCell ref="C44:F44"/>
    <mergeCell ref="G44:H44"/>
    <mergeCell ref="C40:D40"/>
    <mergeCell ref="E40:G40"/>
    <mergeCell ref="I40:J40"/>
    <mergeCell ref="C39:D39"/>
    <mergeCell ref="C45:F45"/>
    <mergeCell ref="G45:H45"/>
    <mergeCell ref="B55:K55"/>
    <mergeCell ref="B56:K56"/>
    <mergeCell ref="B57:K57"/>
    <mergeCell ref="C48:F48"/>
    <mergeCell ref="G48:H48"/>
    <mergeCell ref="C49:F49"/>
    <mergeCell ref="G49:H49"/>
    <mergeCell ref="C50:F50"/>
    <mergeCell ref="G50:H50"/>
    <mergeCell ref="C53:F53"/>
    <mergeCell ref="G53:H53"/>
  </mergeCells>
  <phoneticPr fontId="1"/>
  <printOptions horizontalCentered="1"/>
  <pageMargins left="0.70866141732283472" right="0.70866141732283472" top="0.74803149606299213" bottom="0.74803149606299213" header="0.31496062992125984" footer="0.31496062992125984"/>
  <pageSetup paperSize="9" scale="90" orientation="portrait" r:id="rId1"/>
  <rowBreaks count="1" manualBreakCount="1">
    <brk id="21" max="10"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05B4A-A428-4D62-B848-0A0A44E1F301}">
  <dimension ref="B1:L7"/>
  <sheetViews>
    <sheetView view="pageBreakPreview" zoomScaleNormal="100" zoomScaleSheetLayoutView="100" workbookViewId="0">
      <selection activeCell="E16" sqref="E16"/>
    </sheetView>
  </sheetViews>
  <sheetFormatPr defaultColWidth="8.625" defaultRowHeight="13.5"/>
  <cols>
    <col min="1" max="1" width="4.875" style="60" customWidth="1"/>
    <col min="2" max="12" width="6.875" style="60" customWidth="1"/>
    <col min="13" max="16384" width="8.625" style="60"/>
  </cols>
  <sheetData>
    <row r="1" spans="2:12" ht="28.5" customHeight="1">
      <c r="B1" s="60" t="s">
        <v>154</v>
      </c>
    </row>
    <row r="2" spans="2:12" ht="39" customHeight="1">
      <c r="B2" s="212" t="s">
        <v>175</v>
      </c>
      <c r="C2" s="212"/>
      <c r="D2" s="212"/>
      <c r="E2" s="212"/>
      <c r="F2" s="212"/>
      <c r="G2" s="212"/>
      <c r="H2" s="212"/>
      <c r="I2" s="212"/>
      <c r="J2" s="212"/>
      <c r="K2" s="212"/>
      <c r="L2" s="212"/>
    </row>
    <row r="3" spans="2:12" ht="43.5" customHeight="1">
      <c r="B3" s="334"/>
      <c r="C3" s="334"/>
      <c r="D3" s="334"/>
      <c r="E3" s="334"/>
      <c r="F3" s="334"/>
      <c r="G3" s="334" t="s">
        <v>156</v>
      </c>
      <c r="H3" s="334"/>
      <c r="I3" s="334" t="s">
        <v>157</v>
      </c>
      <c r="J3" s="334"/>
      <c r="K3" s="334" t="s">
        <v>158</v>
      </c>
      <c r="L3" s="334"/>
    </row>
    <row r="4" spans="2:12" ht="36.75" customHeight="1">
      <c r="B4" s="334" t="s">
        <v>160</v>
      </c>
      <c r="C4" s="334"/>
      <c r="D4" s="334"/>
      <c r="E4" s="334"/>
      <c r="F4" s="334"/>
      <c r="G4" s="329">
        <f>'別紙2-1'!C6</f>
        <v>0</v>
      </c>
      <c r="H4" s="329"/>
      <c r="I4" s="329">
        <f>'別紙2-1'!E6</f>
        <v>0</v>
      </c>
      <c r="J4" s="329"/>
      <c r="K4" s="329">
        <f>IF('別紙2-1'!J6-'別紙2-1'!J9&lt;'別紙2-1'!J6,'別紙2-1'!J9,'別紙2-1'!J6)</f>
        <v>0</v>
      </c>
      <c r="L4" s="329"/>
    </row>
    <row r="5" spans="2:12" ht="36.75" customHeight="1">
      <c r="B5" s="334" t="s">
        <v>161</v>
      </c>
      <c r="C5" s="334"/>
      <c r="D5" s="334"/>
      <c r="E5" s="334"/>
      <c r="F5" s="334"/>
      <c r="G5" s="329">
        <f>'別紙2-2'!C6</f>
        <v>0</v>
      </c>
      <c r="H5" s="329"/>
      <c r="I5" s="329">
        <f>'別紙2-2'!E6</f>
        <v>0</v>
      </c>
      <c r="J5" s="329"/>
      <c r="K5" s="329">
        <f>IF('別紙1-2'!G52="－",'別紙2-2'!K9,'別紙1-2'!G52)</f>
        <v>0</v>
      </c>
      <c r="L5" s="329"/>
    </row>
    <row r="6" spans="2:12" ht="36.75" customHeight="1" thickBot="1">
      <c r="B6" s="332" t="s">
        <v>155</v>
      </c>
      <c r="C6" s="332"/>
      <c r="D6" s="332"/>
      <c r="E6" s="332"/>
      <c r="F6" s="332"/>
      <c r="G6" s="330">
        <f>'別紙2-3'!C6</f>
        <v>0</v>
      </c>
      <c r="H6" s="330"/>
      <c r="I6" s="330">
        <f>'別紙2-3'!E6</f>
        <v>0</v>
      </c>
      <c r="J6" s="330"/>
      <c r="K6" s="330">
        <f>IF('別紙1-3'!G53="－",'別紙2-3'!K9,'別紙1-3'!G53)</f>
        <v>0</v>
      </c>
      <c r="L6" s="330"/>
    </row>
    <row r="7" spans="2:12" ht="36.75" customHeight="1" thickBot="1">
      <c r="B7" s="327" t="s">
        <v>159</v>
      </c>
      <c r="C7" s="328"/>
      <c r="D7" s="328"/>
      <c r="E7" s="328"/>
      <c r="F7" s="328"/>
      <c r="G7" s="331">
        <f>SUM(G4:H6)</f>
        <v>0</v>
      </c>
      <c r="H7" s="331"/>
      <c r="I7" s="331">
        <f>SUM(I4:J6)</f>
        <v>0</v>
      </c>
      <c r="J7" s="331"/>
      <c r="K7" s="331">
        <f>IF(SUM(K4:L6)&gt;100000000,100000000,SUM(K4:L6))</f>
        <v>0</v>
      </c>
      <c r="L7" s="333"/>
    </row>
  </sheetData>
  <mergeCells count="21">
    <mergeCell ref="B3:F3"/>
    <mergeCell ref="G4:H4"/>
    <mergeCell ref="I4:J4"/>
    <mergeCell ref="K4:L4"/>
    <mergeCell ref="B2:L2"/>
    <mergeCell ref="G3:H3"/>
    <mergeCell ref="I3:J3"/>
    <mergeCell ref="K3:L3"/>
    <mergeCell ref="B4:F4"/>
    <mergeCell ref="B7:F7"/>
    <mergeCell ref="G5:H5"/>
    <mergeCell ref="I5:J5"/>
    <mergeCell ref="K5:L5"/>
    <mergeCell ref="G6:H6"/>
    <mergeCell ref="I6:J6"/>
    <mergeCell ref="G7:H7"/>
    <mergeCell ref="I7:J7"/>
    <mergeCell ref="B6:F6"/>
    <mergeCell ref="K6:L6"/>
    <mergeCell ref="K7:L7"/>
    <mergeCell ref="B5:F5"/>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36"/>
  <sheetViews>
    <sheetView view="pageBreakPreview" zoomScaleNormal="100" zoomScaleSheetLayoutView="100" workbookViewId="0">
      <selection activeCell="H6" sqref="H6:I6"/>
    </sheetView>
  </sheetViews>
  <sheetFormatPr defaultColWidth="8.625" defaultRowHeight="13.5"/>
  <cols>
    <col min="1" max="1" width="4.875" style="8" customWidth="1"/>
    <col min="2" max="2" width="8.625" style="8"/>
    <col min="3" max="3" width="7.625" style="8" customWidth="1"/>
    <col min="4" max="4" width="8.625" style="8"/>
    <col min="5" max="5" width="7.125" style="8" customWidth="1"/>
    <col min="6" max="6" width="6.375" style="8" customWidth="1"/>
    <col min="7" max="7" width="5.375" style="8" customWidth="1"/>
    <col min="8" max="8" width="4.875" style="8" customWidth="1"/>
    <col min="9" max="9" width="12.125" style="8" customWidth="1"/>
    <col min="10" max="10" width="7.875" style="8" customWidth="1"/>
    <col min="11" max="11" width="6.875" style="8" customWidth="1"/>
    <col min="12" max="12" width="7.875" style="8" customWidth="1"/>
    <col min="13" max="13" width="2" style="8" customWidth="1"/>
    <col min="14" max="14" width="8.625" style="8"/>
    <col min="15" max="15" width="7.625" style="8" customWidth="1"/>
    <col min="16" max="16" width="8.625" style="8"/>
    <col min="17" max="17" width="7.125" style="8" customWidth="1"/>
    <col min="18" max="18" width="6.375" style="8" customWidth="1"/>
    <col min="19" max="19" width="5.375" style="8" customWidth="1"/>
    <col min="20" max="20" width="4.875" style="8" customWidth="1"/>
    <col min="21" max="21" width="12.125" style="8" customWidth="1"/>
    <col min="22" max="22" width="7.875" style="8" customWidth="1"/>
    <col min="23" max="23" width="6.875" style="8" customWidth="1"/>
    <col min="24" max="24" width="7.875" style="8" customWidth="1"/>
    <col min="25" max="25" width="2.5" style="8" customWidth="1"/>
    <col min="26" max="26" width="2" style="8" customWidth="1"/>
    <col min="27" max="27" width="8.625" style="8"/>
    <col min="28" max="28" width="7.625" style="8" customWidth="1"/>
    <col min="29" max="29" width="8.625" style="8"/>
    <col min="30" max="30" width="7.125" style="8" customWidth="1"/>
    <col min="31" max="31" width="6.375" style="8" customWidth="1"/>
    <col min="32" max="32" width="5.375" style="8" customWidth="1"/>
    <col min="33" max="33" width="4.875" style="8" customWidth="1"/>
    <col min="34" max="34" width="12.125" style="8" customWidth="1"/>
    <col min="35" max="35" width="7.875" style="8" customWidth="1"/>
    <col min="36" max="36" width="6.875" style="8" customWidth="1"/>
    <col min="37" max="37" width="7.875" style="8" customWidth="1"/>
    <col min="38" max="38" width="2.5" style="8" customWidth="1"/>
    <col min="39" max="16384" width="8.625" style="8"/>
  </cols>
  <sheetData>
    <row r="1" spans="2:37" ht="28.5" customHeight="1">
      <c r="B1" s="8" t="s">
        <v>74</v>
      </c>
      <c r="N1" s="8" t="s">
        <v>186</v>
      </c>
      <c r="AA1" s="8" t="s">
        <v>188</v>
      </c>
    </row>
    <row r="2" spans="2:37" ht="39" customHeight="1">
      <c r="B2" s="212" t="s">
        <v>176</v>
      </c>
      <c r="C2" s="212"/>
      <c r="D2" s="212"/>
      <c r="E2" s="212"/>
      <c r="F2" s="212"/>
      <c r="G2" s="212"/>
      <c r="H2" s="212"/>
      <c r="I2" s="212"/>
      <c r="J2" s="212"/>
      <c r="K2" s="212"/>
      <c r="L2" s="212"/>
      <c r="N2" s="212" t="s">
        <v>189</v>
      </c>
      <c r="O2" s="212"/>
      <c r="P2" s="212"/>
      <c r="Q2" s="212"/>
      <c r="R2" s="212"/>
      <c r="S2" s="212"/>
      <c r="T2" s="212"/>
      <c r="U2" s="212"/>
      <c r="V2" s="212"/>
      <c r="W2" s="212"/>
      <c r="X2" s="212"/>
      <c r="AA2" s="212" t="s">
        <v>208</v>
      </c>
      <c r="AB2" s="212"/>
      <c r="AC2" s="212"/>
      <c r="AD2" s="212"/>
      <c r="AE2" s="212"/>
      <c r="AF2" s="212"/>
      <c r="AG2" s="212"/>
      <c r="AH2" s="212"/>
      <c r="AI2" s="212"/>
      <c r="AJ2" s="212"/>
      <c r="AK2" s="212"/>
    </row>
    <row r="3" spans="2:37" ht="19.5" customHeight="1" thickBot="1"/>
    <row r="4" spans="2:37" ht="27" customHeight="1" thickTop="1">
      <c r="B4" s="74"/>
      <c r="C4" s="366" t="s">
        <v>190</v>
      </c>
      <c r="D4" s="367"/>
      <c r="E4" s="366" t="s">
        <v>38</v>
      </c>
      <c r="F4" s="370"/>
      <c r="G4" s="370"/>
      <c r="H4" s="349" t="s">
        <v>205</v>
      </c>
      <c r="I4" s="349"/>
      <c r="J4" s="349" t="s">
        <v>206</v>
      </c>
      <c r="K4" s="350"/>
      <c r="L4" s="60"/>
      <c r="N4" s="15"/>
      <c r="O4" s="376" t="s">
        <v>207</v>
      </c>
      <c r="P4" s="377"/>
      <c r="Q4" s="376" t="s">
        <v>191</v>
      </c>
      <c r="R4" s="378"/>
      <c r="S4" s="378"/>
      <c r="T4" s="379" t="s">
        <v>192</v>
      </c>
      <c r="U4" s="380"/>
      <c r="V4" s="381"/>
      <c r="W4" s="378" t="s">
        <v>194</v>
      </c>
      <c r="X4" s="382"/>
      <c r="AA4" s="15"/>
      <c r="AB4" s="376" t="s">
        <v>207</v>
      </c>
      <c r="AC4" s="377"/>
      <c r="AD4" s="376" t="s">
        <v>191</v>
      </c>
      <c r="AE4" s="378"/>
      <c r="AF4" s="378"/>
      <c r="AG4" s="379" t="s">
        <v>192</v>
      </c>
      <c r="AH4" s="380"/>
      <c r="AI4" s="381"/>
      <c r="AJ4" s="378" t="s">
        <v>194</v>
      </c>
      <c r="AK4" s="382"/>
    </row>
    <row r="5" spans="2:37" ht="21" customHeight="1">
      <c r="B5" s="75" t="s">
        <v>187</v>
      </c>
      <c r="C5" s="368"/>
      <c r="D5" s="369"/>
      <c r="E5" s="368"/>
      <c r="F5" s="338"/>
      <c r="G5" s="338"/>
      <c r="H5" s="334"/>
      <c r="I5" s="334"/>
      <c r="J5" s="334"/>
      <c r="K5" s="351"/>
      <c r="L5" s="60"/>
      <c r="N5" s="14"/>
      <c r="O5" s="368"/>
      <c r="P5" s="369"/>
      <c r="Q5" s="368"/>
      <c r="R5" s="338"/>
      <c r="S5" s="338"/>
      <c r="T5" s="384" t="s">
        <v>193</v>
      </c>
      <c r="U5" s="212"/>
      <c r="V5" s="385"/>
      <c r="W5" s="338"/>
      <c r="X5" s="383"/>
      <c r="AA5" s="14"/>
      <c r="AB5" s="368"/>
      <c r="AC5" s="369"/>
      <c r="AD5" s="368"/>
      <c r="AE5" s="338"/>
      <c r="AF5" s="338"/>
      <c r="AG5" s="384" t="s">
        <v>193</v>
      </c>
      <c r="AH5" s="212"/>
      <c r="AI5" s="385"/>
      <c r="AJ5" s="338"/>
      <c r="AK5" s="383"/>
    </row>
    <row r="6" spans="2:37" ht="24.6" customHeight="1" thickBot="1">
      <c r="B6" s="76"/>
      <c r="C6" s="371">
        <f>O6+AB6</f>
        <v>0</v>
      </c>
      <c r="D6" s="372"/>
      <c r="E6" s="371">
        <f>Q6+AD6</f>
        <v>0</v>
      </c>
      <c r="F6" s="373"/>
      <c r="G6" s="373"/>
      <c r="H6" s="374">
        <f>W6+AJ6</f>
        <v>0</v>
      </c>
      <c r="I6" s="374"/>
      <c r="J6" s="374">
        <f>MIN(I15,W9)+AJ9</f>
        <v>0</v>
      </c>
      <c r="K6" s="375"/>
      <c r="L6" s="77"/>
      <c r="N6" s="14"/>
      <c r="O6" s="386"/>
      <c r="P6" s="387"/>
      <c r="Q6" s="386"/>
      <c r="R6" s="388"/>
      <c r="S6" s="388"/>
      <c r="T6" s="389">
        <f>O6-Q6</f>
        <v>0</v>
      </c>
      <c r="U6" s="390"/>
      <c r="V6" s="391"/>
      <c r="W6" s="390">
        <f>P27</f>
        <v>0</v>
      </c>
      <c r="X6" s="392"/>
      <c r="AA6" s="14"/>
      <c r="AB6" s="386"/>
      <c r="AC6" s="387"/>
      <c r="AD6" s="386"/>
      <c r="AE6" s="388"/>
      <c r="AF6" s="388"/>
      <c r="AG6" s="389">
        <f>AB6-AD6</f>
        <v>0</v>
      </c>
      <c r="AH6" s="390"/>
      <c r="AI6" s="391"/>
      <c r="AJ6" s="390">
        <f>AC27</f>
        <v>0</v>
      </c>
      <c r="AK6" s="392"/>
    </row>
    <row r="7" spans="2:37" ht="27" customHeight="1">
      <c r="B7" s="70"/>
      <c r="C7" s="338"/>
      <c r="D7" s="338"/>
      <c r="E7" s="338"/>
      <c r="F7" s="338"/>
      <c r="G7" s="338"/>
      <c r="H7" s="60"/>
      <c r="I7" s="60"/>
      <c r="J7" s="349" t="s">
        <v>209</v>
      </c>
      <c r="K7" s="350"/>
      <c r="L7" s="60"/>
      <c r="N7" s="19" t="s">
        <v>36</v>
      </c>
      <c r="O7" s="393" t="s">
        <v>195</v>
      </c>
      <c r="P7" s="394"/>
      <c r="Q7" s="393" t="s">
        <v>196</v>
      </c>
      <c r="R7" s="397"/>
      <c r="S7" s="394"/>
      <c r="T7" s="393" t="s">
        <v>198</v>
      </c>
      <c r="U7" s="397"/>
      <c r="V7" s="394"/>
      <c r="W7" s="393" t="s">
        <v>200</v>
      </c>
      <c r="X7" s="398"/>
      <c r="AA7" s="19" t="s">
        <v>36</v>
      </c>
      <c r="AB7" s="393" t="s">
        <v>195</v>
      </c>
      <c r="AC7" s="394"/>
      <c r="AD7" s="393" t="s">
        <v>196</v>
      </c>
      <c r="AE7" s="397"/>
      <c r="AF7" s="394"/>
      <c r="AG7" s="393" t="s">
        <v>198</v>
      </c>
      <c r="AH7" s="397"/>
      <c r="AI7" s="394"/>
      <c r="AJ7" s="393" t="s">
        <v>200</v>
      </c>
      <c r="AK7" s="398"/>
    </row>
    <row r="8" spans="2:37" ht="26.1" customHeight="1">
      <c r="B8" s="72"/>
      <c r="C8" s="338"/>
      <c r="D8" s="338"/>
      <c r="E8" s="338"/>
      <c r="F8" s="338"/>
      <c r="G8" s="338"/>
      <c r="H8" s="60"/>
      <c r="I8" s="60"/>
      <c r="J8" s="334"/>
      <c r="K8" s="351"/>
      <c r="L8" s="60"/>
      <c r="N8" s="13"/>
      <c r="O8" s="395"/>
      <c r="P8" s="396"/>
      <c r="Q8" s="395" t="s">
        <v>197</v>
      </c>
      <c r="R8" s="399"/>
      <c r="S8" s="396"/>
      <c r="T8" s="395" t="s">
        <v>199</v>
      </c>
      <c r="U8" s="399"/>
      <c r="V8" s="396"/>
      <c r="W8" s="395" t="s">
        <v>201</v>
      </c>
      <c r="X8" s="400"/>
      <c r="AA8" s="13"/>
      <c r="AB8" s="395"/>
      <c r="AC8" s="396"/>
      <c r="AD8" s="395" t="s">
        <v>197</v>
      </c>
      <c r="AE8" s="399"/>
      <c r="AF8" s="396"/>
      <c r="AG8" s="395" t="s">
        <v>199</v>
      </c>
      <c r="AH8" s="399"/>
      <c r="AI8" s="396"/>
      <c r="AJ8" s="395" t="s">
        <v>201</v>
      </c>
      <c r="AK8" s="400"/>
    </row>
    <row r="9" spans="2:37" ht="25.5" customHeight="1" thickBot="1">
      <c r="B9" s="72"/>
      <c r="C9" s="337"/>
      <c r="D9" s="337"/>
      <c r="E9" s="337"/>
      <c r="F9" s="337"/>
      <c r="G9" s="337"/>
      <c r="H9" s="77"/>
      <c r="I9" s="77"/>
      <c r="J9" s="352">
        <f>IF('別紙1-1'!G52="－",J6,'別紙1-1'!G52)</f>
        <v>0</v>
      </c>
      <c r="K9" s="352"/>
      <c r="L9" s="77"/>
      <c r="N9" s="12"/>
      <c r="O9" s="401" t="s">
        <v>181</v>
      </c>
      <c r="P9" s="402"/>
      <c r="Q9" s="403">
        <f>W6</f>
        <v>0</v>
      </c>
      <c r="R9" s="404"/>
      <c r="S9" s="404"/>
      <c r="T9" s="403">
        <f>IF(T6&gt;Q9,Q9,T6)</f>
        <v>0</v>
      </c>
      <c r="U9" s="404"/>
      <c r="V9" s="405"/>
      <c r="W9" s="404">
        <f>IF(ROUNDDOWN(T9/3,-3)&gt;I15,I15,ROUNDDOWN(T9/3,-3))</f>
        <v>0</v>
      </c>
      <c r="X9" s="406"/>
      <c r="AA9" s="12"/>
      <c r="AB9" s="401" t="s">
        <v>181</v>
      </c>
      <c r="AC9" s="402"/>
      <c r="AD9" s="403">
        <f>AJ6</f>
        <v>0</v>
      </c>
      <c r="AE9" s="404"/>
      <c r="AF9" s="404"/>
      <c r="AG9" s="403">
        <f>IF(AG6&gt;AD9,AD9,AG6)</f>
        <v>0</v>
      </c>
      <c r="AH9" s="404"/>
      <c r="AI9" s="405"/>
      <c r="AJ9" s="404">
        <f>ROUNDDOWN(AG9/3,-3)</f>
        <v>0</v>
      </c>
      <c r="AK9" s="406"/>
    </row>
    <row r="10" spans="2:37" ht="23.1" customHeight="1" thickTop="1" thickBot="1">
      <c r="B10" s="338"/>
      <c r="C10" s="338"/>
      <c r="D10" s="338"/>
      <c r="E10" s="338"/>
      <c r="F10" s="338"/>
      <c r="G10" s="338"/>
      <c r="H10" s="338"/>
      <c r="I10" s="338"/>
      <c r="J10" s="338"/>
      <c r="K10" s="338"/>
      <c r="L10" s="338"/>
      <c r="N10" s="407" t="s">
        <v>48</v>
      </c>
      <c r="O10" s="408"/>
      <c r="P10" s="408"/>
      <c r="Q10" s="408"/>
      <c r="R10" s="408"/>
      <c r="S10" s="408"/>
      <c r="T10" s="408"/>
      <c r="U10" s="408"/>
      <c r="V10" s="408"/>
      <c r="W10" s="408"/>
      <c r="X10" s="409"/>
      <c r="AA10" s="407" t="s">
        <v>48</v>
      </c>
      <c r="AB10" s="408"/>
      <c r="AC10" s="408"/>
      <c r="AD10" s="408"/>
      <c r="AE10" s="408"/>
      <c r="AF10" s="408"/>
      <c r="AG10" s="408"/>
      <c r="AH10" s="408"/>
      <c r="AI10" s="408"/>
      <c r="AJ10" s="408"/>
      <c r="AK10" s="409"/>
    </row>
    <row r="11" spans="2:37" ht="20.100000000000001" customHeight="1" thickTop="1" thickBot="1">
      <c r="B11" s="353" t="s">
        <v>221</v>
      </c>
      <c r="C11" s="353"/>
      <c r="D11" s="353"/>
      <c r="E11" s="353"/>
      <c r="F11" s="353"/>
      <c r="G11" s="60"/>
      <c r="H11" s="60"/>
      <c r="I11" s="60"/>
      <c r="J11" s="60"/>
      <c r="K11" s="60"/>
      <c r="L11" s="60"/>
      <c r="N11" s="410" t="s">
        <v>49</v>
      </c>
      <c r="O11" s="411"/>
      <c r="P11" s="412" t="s">
        <v>50</v>
      </c>
      <c r="Q11" s="413"/>
      <c r="R11" s="411" t="s">
        <v>51</v>
      </c>
      <c r="S11" s="411"/>
      <c r="T11" s="411"/>
      <c r="U11" s="411"/>
      <c r="V11" s="411"/>
      <c r="W11" s="411"/>
      <c r="X11" s="414"/>
      <c r="AA11" s="410" t="s">
        <v>49</v>
      </c>
      <c r="AB11" s="411"/>
      <c r="AC11" s="412" t="s">
        <v>50</v>
      </c>
      <c r="AD11" s="413"/>
      <c r="AE11" s="411" t="s">
        <v>51</v>
      </c>
      <c r="AF11" s="411"/>
      <c r="AG11" s="411"/>
      <c r="AH11" s="411"/>
      <c r="AI11" s="411"/>
      <c r="AJ11" s="411"/>
      <c r="AK11" s="414"/>
    </row>
    <row r="12" spans="2:37" ht="20.100000000000001" customHeight="1" thickBot="1">
      <c r="B12" s="346" t="s">
        <v>220</v>
      </c>
      <c r="C12" s="340"/>
      <c r="D12" s="86" t="s">
        <v>215</v>
      </c>
      <c r="E12" s="354" t="s">
        <v>218</v>
      </c>
      <c r="F12" s="355"/>
      <c r="G12" s="339" t="s">
        <v>224</v>
      </c>
      <c r="H12" s="340"/>
      <c r="I12" s="87" t="s">
        <v>217</v>
      </c>
      <c r="J12" s="339" t="s">
        <v>219</v>
      </c>
      <c r="K12" s="361"/>
      <c r="L12" s="60"/>
      <c r="N12" s="415" t="s">
        <v>52</v>
      </c>
      <c r="O12" s="416"/>
      <c r="P12" s="447"/>
      <c r="Q12" s="448"/>
      <c r="R12" s="416"/>
      <c r="S12" s="416"/>
      <c r="T12" s="416"/>
      <c r="U12" s="416"/>
      <c r="V12" s="416"/>
      <c r="W12" s="416"/>
      <c r="X12" s="417"/>
      <c r="AA12" s="415" t="s">
        <v>52</v>
      </c>
      <c r="AB12" s="416"/>
      <c r="AC12" s="447"/>
      <c r="AD12" s="448"/>
      <c r="AE12" s="416"/>
      <c r="AF12" s="416"/>
      <c r="AG12" s="416"/>
      <c r="AH12" s="416"/>
      <c r="AI12" s="416"/>
      <c r="AJ12" s="416"/>
      <c r="AK12" s="417"/>
    </row>
    <row r="13" spans="2:37" ht="20.100000000000001" customHeight="1" thickTop="1">
      <c r="B13" s="439" t="s">
        <v>222</v>
      </c>
      <c r="C13" s="440"/>
      <c r="D13" s="84" t="s">
        <v>214</v>
      </c>
      <c r="E13" s="443"/>
      <c r="F13" s="444"/>
      <c r="G13" s="356">
        <f>IF(D13="自己所有",40000,50000)</f>
        <v>40000</v>
      </c>
      <c r="H13" s="357"/>
      <c r="I13" s="85">
        <f>E13*G13</f>
        <v>0</v>
      </c>
      <c r="J13" s="362"/>
      <c r="K13" s="363"/>
      <c r="L13" s="60"/>
      <c r="N13" s="415" t="s">
        <v>53</v>
      </c>
      <c r="O13" s="416"/>
      <c r="P13" s="447" t="s">
        <v>62</v>
      </c>
      <c r="Q13" s="448"/>
      <c r="R13" s="416"/>
      <c r="S13" s="416"/>
      <c r="T13" s="416"/>
      <c r="U13" s="416"/>
      <c r="V13" s="416"/>
      <c r="W13" s="416"/>
      <c r="X13" s="417"/>
      <c r="AA13" s="415" t="s">
        <v>53</v>
      </c>
      <c r="AB13" s="416"/>
      <c r="AC13" s="447" t="s">
        <v>62</v>
      </c>
      <c r="AD13" s="448"/>
      <c r="AE13" s="416"/>
      <c r="AF13" s="416"/>
      <c r="AG13" s="416"/>
      <c r="AH13" s="416"/>
      <c r="AI13" s="416"/>
      <c r="AJ13" s="416"/>
      <c r="AK13" s="417"/>
    </row>
    <row r="14" spans="2:37" ht="20.100000000000001" customHeight="1" thickBot="1">
      <c r="B14" s="441"/>
      <c r="C14" s="442"/>
      <c r="D14" s="88" t="s">
        <v>216</v>
      </c>
      <c r="E14" s="445"/>
      <c r="F14" s="446"/>
      <c r="G14" s="341">
        <f>IF(D14="自己所有",40000,50000)</f>
        <v>50000</v>
      </c>
      <c r="H14" s="342"/>
      <c r="I14" s="89">
        <f t="shared" ref="I14" si="0">E14*G14</f>
        <v>0</v>
      </c>
      <c r="J14" s="364"/>
      <c r="K14" s="365"/>
      <c r="L14" s="60"/>
      <c r="N14" s="415" t="s">
        <v>54</v>
      </c>
      <c r="O14" s="416"/>
      <c r="P14" s="447" t="s">
        <v>62</v>
      </c>
      <c r="Q14" s="448"/>
      <c r="R14" s="416"/>
      <c r="S14" s="416"/>
      <c r="T14" s="416"/>
      <c r="U14" s="416"/>
      <c r="V14" s="416"/>
      <c r="W14" s="416"/>
      <c r="X14" s="417"/>
      <c r="AA14" s="415" t="s">
        <v>54</v>
      </c>
      <c r="AB14" s="416"/>
      <c r="AC14" s="447" t="s">
        <v>62</v>
      </c>
      <c r="AD14" s="448"/>
      <c r="AE14" s="416"/>
      <c r="AF14" s="416"/>
      <c r="AG14" s="416"/>
      <c r="AH14" s="416"/>
      <c r="AI14" s="416"/>
      <c r="AJ14" s="416"/>
      <c r="AK14" s="417"/>
    </row>
    <row r="15" spans="2:37" ht="20.100000000000001" customHeight="1" thickBot="1">
      <c r="B15" s="347"/>
      <c r="C15" s="348"/>
      <c r="D15" s="82"/>
      <c r="E15" s="343">
        <f>SUM(E13:F14)</f>
        <v>0</v>
      </c>
      <c r="F15" s="344"/>
      <c r="G15" s="358"/>
      <c r="H15" s="359"/>
      <c r="I15" s="83">
        <f>SUM(I13:I14)</f>
        <v>0</v>
      </c>
      <c r="J15" s="82" t="s">
        <v>223</v>
      </c>
      <c r="K15" s="81"/>
      <c r="L15" s="60"/>
      <c r="N15" s="415" t="s">
        <v>55</v>
      </c>
      <c r="O15" s="416"/>
      <c r="P15" s="447" t="s">
        <v>62</v>
      </c>
      <c r="Q15" s="448"/>
      <c r="R15" s="416" t="s">
        <v>63</v>
      </c>
      <c r="S15" s="416"/>
      <c r="T15" s="416"/>
      <c r="U15" s="416"/>
      <c r="V15" s="416"/>
      <c r="W15" s="416"/>
      <c r="X15" s="417"/>
      <c r="AA15" s="415" t="s">
        <v>55</v>
      </c>
      <c r="AB15" s="416"/>
      <c r="AC15" s="447" t="s">
        <v>62</v>
      </c>
      <c r="AD15" s="448"/>
      <c r="AE15" s="416" t="s">
        <v>63</v>
      </c>
      <c r="AF15" s="416"/>
      <c r="AG15" s="416"/>
      <c r="AH15" s="416"/>
      <c r="AI15" s="416"/>
      <c r="AJ15" s="416"/>
      <c r="AK15" s="417"/>
    </row>
    <row r="16" spans="2:37" ht="20.100000000000001" customHeight="1">
      <c r="B16" s="338"/>
      <c r="C16" s="338"/>
      <c r="D16" s="60"/>
      <c r="E16" s="345"/>
      <c r="F16" s="345"/>
      <c r="G16" s="360"/>
      <c r="H16" s="360"/>
      <c r="I16" s="80"/>
      <c r="J16" s="60"/>
      <c r="K16" s="60"/>
      <c r="L16" s="60"/>
      <c r="N16" s="415" t="s">
        <v>56</v>
      </c>
      <c r="O16" s="416"/>
      <c r="P16" s="447" t="s">
        <v>62</v>
      </c>
      <c r="Q16" s="448"/>
      <c r="R16" s="416"/>
      <c r="S16" s="416"/>
      <c r="T16" s="416"/>
      <c r="U16" s="416"/>
      <c r="V16" s="416"/>
      <c r="W16" s="416"/>
      <c r="X16" s="417"/>
      <c r="AA16" s="415" t="s">
        <v>56</v>
      </c>
      <c r="AB16" s="416"/>
      <c r="AC16" s="447" t="s">
        <v>62</v>
      </c>
      <c r="AD16" s="448"/>
      <c r="AE16" s="416"/>
      <c r="AF16" s="416"/>
      <c r="AG16" s="416"/>
      <c r="AH16" s="416"/>
      <c r="AI16" s="416"/>
      <c r="AJ16" s="416"/>
      <c r="AK16" s="417"/>
    </row>
    <row r="17" spans="2:37" ht="20.100000000000001" customHeight="1">
      <c r="B17" s="338"/>
      <c r="C17" s="338"/>
      <c r="D17" s="60"/>
      <c r="E17" s="345"/>
      <c r="F17" s="345"/>
      <c r="G17" s="360"/>
      <c r="H17" s="360"/>
      <c r="I17" s="80"/>
      <c r="J17" s="72"/>
      <c r="K17" s="72"/>
      <c r="L17" s="72"/>
      <c r="N17" s="415" t="s">
        <v>56</v>
      </c>
      <c r="O17" s="416"/>
      <c r="P17" s="447" t="s">
        <v>62</v>
      </c>
      <c r="Q17" s="448"/>
      <c r="R17" s="418"/>
      <c r="S17" s="418"/>
      <c r="T17" s="418"/>
      <c r="U17" s="418"/>
      <c r="V17" s="418"/>
      <c r="W17" s="418"/>
      <c r="X17" s="419"/>
      <c r="AA17" s="415" t="s">
        <v>56</v>
      </c>
      <c r="AB17" s="416"/>
      <c r="AC17" s="447" t="s">
        <v>62</v>
      </c>
      <c r="AD17" s="448"/>
      <c r="AE17" s="418"/>
      <c r="AF17" s="418"/>
      <c r="AG17" s="418"/>
      <c r="AH17" s="418"/>
      <c r="AI17" s="418"/>
      <c r="AJ17" s="418"/>
      <c r="AK17" s="419"/>
    </row>
    <row r="18" spans="2:37" ht="20.100000000000001" customHeight="1">
      <c r="B18" s="338"/>
      <c r="C18" s="338"/>
      <c r="D18" s="60"/>
      <c r="E18" s="345"/>
      <c r="F18" s="345"/>
      <c r="G18" s="360"/>
      <c r="H18" s="360"/>
      <c r="I18" s="80"/>
      <c r="J18" s="72"/>
      <c r="K18" s="72"/>
      <c r="L18" s="72"/>
      <c r="N18" s="415" t="s">
        <v>57</v>
      </c>
      <c r="O18" s="416"/>
      <c r="P18" s="447" t="s">
        <v>62</v>
      </c>
      <c r="Q18" s="448"/>
      <c r="R18" s="418"/>
      <c r="S18" s="418"/>
      <c r="T18" s="418"/>
      <c r="U18" s="418"/>
      <c r="V18" s="418"/>
      <c r="W18" s="418"/>
      <c r="X18" s="419"/>
      <c r="AA18" s="415" t="s">
        <v>57</v>
      </c>
      <c r="AB18" s="416"/>
      <c r="AC18" s="447" t="s">
        <v>62</v>
      </c>
      <c r="AD18" s="448"/>
      <c r="AE18" s="418"/>
      <c r="AF18" s="418"/>
      <c r="AG18" s="418"/>
      <c r="AH18" s="418"/>
      <c r="AI18" s="418"/>
      <c r="AJ18" s="418"/>
      <c r="AK18" s="419"/>
    </row>
    <row r="19" spans="2:37" ht="20.100000000000001" customHeight="1">
      <c r="B19" s="338"/>
      <c r="C19" s="338"/>
      <c r="D19" s="60"/>
      <c r="E19" s="345"/>
      <c r="F19" s="345"/>
      <c r="G19" s="360"/>
      <c r="H19" s="360"/>
      <c r="I19" s="80"/>
      <c r="J19" s="72"/>
      <c r="K19" s="72"/>
      <c r="L19" s="72"/>
      <c r="N19" s="415" t="s">
        <v>56</v>
      </c>
      <c r="O19" s="416"/>
      <c r="P19" s="447" t="s">
        <v>62</v>
      </c>
      <c r="Q19" s="448"/>
      <c r="R19" s="418"/>
      <c r="S19" s="418"/>
      <c r="T19" s="418"/>
      <c r="U19" s="418"/>
      <c r="V19" s="418"/>
      <c r="W19" s="418"/>
      <c r="X19" s="419"/>
      <c r="AA19" s="415" t="s">
        <v>56</v>
      </c>
      <c r="AB19" s="416"/>
      <c r="AC19" s="447" t="s">
        <v>62</v>
      </c>
      <c r="AD19" s="448"/>
      <c r="AE19" s="418"/>
      <c r="AF19" s="418"/>
      <c r="AG19" s="418"/>
      <c r="AH19" s="418"/>
      <c r="AI19" s="418"/>
      <c r="AJ19" s="418"/>
      <c r="AK19" s="419"/>
    </row>
    <row r="20" spans="2:37" ht="20.100000000000001" customHeight="1">
      <c r="B20" s="338"/>
      <c r="C20" s="338"/>
      <c r="D20" s="60"/>
      <c r="E20" s="60"/>
      <c r="F20" s="336"/>
      <c r="G20" s="336"/>
      <c r="H20" s="336"/>
      <c r="I20" s="336"/>
      <c r="J20" s="336"/>
      <c r="K20" s="336"/>
      <c r="L20" s="336"/>
      <c r="N20" s="415" t="s">
        <v>56</v>
      </c>
      <c r="O20" s="416"/>
      <c r="P20" s="447" t="s">
        <v>62</v>
      </c>
      <c r="Q20" s="448"/>
      <c r="R20" s="418"/>
      <c r="S20" s="418"/>
      <c r="T20" s="418"/>
      <c r="U20" s="418"/>
      <c r="V20" s="418"/>
      <c r="W20" s="418"/>
      <c r="X20" s="419"/>
      <c r="AA20" s="415" t="s">
        <v>56</v>
      </c>
      <c r="AB20" s="416"/>
      <c r="AC20" s="447" t="s">
        <v>62</v>
      </c>
      <c r="AD20" s="448"/>
      <c r="AE20" s="418"/>
      <c r="AF20" s="418"/>
      <c r="AG20" s="418"/>
      <c r="AH20" s="418"/>
      <c r="AI20" s="418"/>
      <c r="AJ20" s="418"/>
      <c r="AK20" s="419"/>
    </row>
    <row r="21" spans="2:37" ht="20.100000000000001" customHeight="1">
      <c r="B21" s="338"/>
      <c r="C21" s="338"/>
      <c r="D21" s="338"/>
      <c r="E21" s="338"/>
      <c r="F21" s="336"/>
      <c r="G21" s="336"/>
      <c r="H21" s="336"/>
      <c r="I21" s="336"/>
      <c r="J21" s="336"/>
      <c r="K21" s="336"/>
      <c r="L21" s="336"/>
      <c r="N21" s="415" t="s">
        <v>58</v>
      </c>
      <c r="O21" s="416"/>
      <c r="P21" s="447" t="s">
        <v>62</v>
      </c>
      <c r="Q21" s="448"/>
      <c r="R21" s="418"/>
      <c r="S21" s="418"/>
      <c r="T21" s="418"/>
      <c r="U21" s="418"/>
      <c r="V21" s="418"/>
      <c r="W21" s="418"/>
      <c r="X21" s="419"/>
      <c r="AA21" s="415" t="s">
        <v>58</v>
      </c>
      <c r="AB21" s="416"/>
      <c r="AC21" s="447" t="s">
        <v>62</v>
      </c>
      <c r="AD21" s="448"/>
      <c r="AE21" s="418"/>
      <c r="AF21" s="418"/>
      <c r="AG21" s="418"/>
      <c r="AH21" s="418"/>
      <c r="AI21" s="418"/>
      <c r="AJ21" s="418"/>
      <c r="AK21" s="419"/>
    </row>
    <row r="22" spans="2:37" ht="20.100000000000001" customHeight="1">
      <c r="B22" s="338"/>
      <c r="C22" s="338"/>
      <c r="D22" s="338"/>
      <c r="E22" s="338"/>
      <c r="F22" s="336"/>
      <c r="G22" s="336"/>
      <c r="H22" s="336"/>
      <c r="I22" s="336"/>
      <c r="J22" s="336"/>
      <c r="K22" s="336"/>
      <c r="L22" s="336"/>
      <c r="N22" s="415" t="s">
        <v>59</v>
      </c>
      <c r="O22" s="416"/>
      <c r="P22" s="447" t="s">
        <v>62</v>
      </c>
      <c r="Q22" s="448"/>
      <c r="R22" s="418"/>
      <c r="S22" s="418"/>
      <c r="T22" s="418"/>
      <c r="U22" s="418"/>
      <c r="V22" s="418"/>
      <c r="W22" s="418"/>
      <c r="X22" s="419"/>
      <c r="AA22" s="415" t="s">
        <v>59</v>
      </c>
      <c r="AB22" s="416"/>
      <c r="AC22" s="447" t="s">
        <v>62</v>
      </c>
      <c r="AD22" s="448"/>
      <c r="AE22" s="418"/>
      <c r="AF22" s="418"/>
      <c r="AG22" s="418"/>
      <c r="AH22" s="418"/>
      <c r="AI22" s="418"/>
      <c r="AJ22" s="418"/>
      <c r="AK22" s="419"/>
    </row>
    <row r="23" spans="2:37" ht="20.100000000000001" customHeight="1">
      <c r="B23" s="338"/>
      <c r="C23" s="338"/>
      <c r="D23" s="338"/>
      <c r="E23" s="338"/>
      <c r="F23" s="336"/>
      <c r="G23" s="336"/>
      <c r="H23" s="336"/>
      <c r="I23" s="336"/>
      <c r="J23" s="336"/>
      <c r="K23" s="336"/>
      <c r="L23" s="336"/>
      <c r="N23" s="415" t="s">
        <v>60</v>
      </c>
      <c r="O23" s="416"/>
      <c r="P23" s="447" t="s">
        <v>62</v>
      </c>
      <c r="Q23" s="448"/>
      <c r="R23" s="418"/>
      <c r="S23" s="418"/>
      <c r="T23" s="418"/>
      <c r="U23" s="418"/>
      <c r="V23" s="418"/>
      <c r="W23" s="418"/>
      <c r="X23" s="419"/>
      <c r="AA23" s="415" t="s">
        <v>60</v>
      </c>
      <c r="AB23" s="416"/>
      <c r="AC23" s="447" t="s">
        <v>62</v>
      </c>
      <c r="AD23" s="448"/>
      <c r="AE23" s="418"/>
      <c r="AF23" s="418"/>
      <c r="AG23" s="418"/>
      <c r="AH23" s="418"/>
      <c r="AI23" s="418"/>
      <c r="AJ23" s="418"/>
      <c r="AK23" s="419"/>
    </row>
    <row r="24" spans="2:37" ht="20.100000000000001" customHeight="1">
      <c r="B24" s="338"/>
      <c r="C24" s="338"/>
      <c r="D24" s="338"/>
      <c r="E24" s="338"/>
      <c r="F24" s="336"/>
      <c r="G24" s="336"/>
      <c r="H24" s="336"/>
      <c r="I24" s="336"/>
      <c r="J24" s="336"/>
      <c r="K24" s="336"/>
      <c r="L24" s="336"/>
      <c r="N24" s="415" t="s">
        <v>61</v>
      </c>
      <c r="O24" s="416"/>
      <c r="P24" s="447"/>
      <c r="Q24" s="448"/>
      <c r="R24" s="418"/>
      <c r="S24" s="418"/>
      <c r="T24" s="418"/>
      <c r="U24" s="418"/>
      <c r="V24" s="418"/>
      <c r="W24" s="418"/>
      <c r="X24" s="419"/>
      <c r="AA24" s="415" t="s">
        <v>61</v>
      </c>
      <c r="AB24" s="416"/>
      <c r="AC24" s="447" t="s">
        <v>62</v>
      </c>
      <c r="AD24" s="448"/>
      <c r="AE24" s="418"/>
      <c r="AF24" s="418"/>
      <c r="AG24" s="418"/>
      <c r="AH24" s="418"/>
      <c r="AI24" s="418"/>
      <c r="AJ24" s="418"/>
      <c r="AK24" s="419"/>
    </row>
    <row r="25" spans="2:37" ht="20.100000000000001" customHeight="1">
      <c r="B25" s="338"/>
      <c r="C25" s="338"/>
      <c r="D25" s="338"/>
      <c r="E25" s="338"/>
      <c r="F25" s="336"/>
      <c r="G25" s="336"/>
      <c r="H25" s="336"/>
      <c r="I25" s="336"/>
      <c r="J25" s="336"/>
      <c r="K25" s="336"/>
      <c r="L25" s="336"/>
      <c r="N25" s="415" t="s">
        <v>56</v>
      </c>
      <c r="O25" s="416"/>
      <c r="P25" s="447"/>
      <c r="Q25" s="448"/>
      <c r="R25" s="418"/>
      <c r="S25" s="418"/>
      <c r="T25" s="418"/>
      <c r="U25" s="418"/>
      <c r="V25" s="418"/>
      <c r="W25" s="418"/>
      <c r="X25" s="419"/>
      <c r="AA25" s="415" t="s">
        <v>56</v>
      </c>
      <c r="AB25" s="416"/>
      <c r="AC25" s="447" t="s">
        <v>62</v>
      </c>
      <c r="AD25" s="448"/>
      <c r="AE25" s="418"/>
      <c r="AF25" s="418"/>
      <c r="AG25" s="418"/>
      <c r="AH25" s="418"/>
      <c r="AI25" s="418"/>
      <c r="AJ25" s="418"/>
      <c r="AK25" s="419"/>
    </row>
    <row r="26" spans="2:37" ht="20.100000000000001" customHeight="1">
      <c r="B26" s="338"/>
      <c r="C26" s="338"/>
      <c r="D26" s="338"/>
      <c r="E26" s="338"/>
      <c r="F26" s="336"/>
      <c r="G26" s="336"/>
      <c r="H26" s="336"/>
      <c r="I26" s="336"/>
      <c r="J26" s="336"/>
      <c r="K26" s="336"/>
      <c r="L26" s="336"/>
      <c r="N26" s="415" t="s">
        <v>56</v>
      </c>
      <c r="O26" s="416"/>
      <c r="P26" s="447"/>
      <c r="Q26" s="448"/>
      <c r="R26" s="418"/>
      <c r="S26" s="418"/>
      <c r="T26" s="418"/>
      <c r="U26" s="418"/>
      <c r="V26" s="418"/>
      <c r="W26" s="418"/>
      <c r="X26" s="419"/>
      <c r="AA26" s="415" t="s">
        <v>56</v>
      </c>
      <c r="AB26" s="416"/>
      <c r="AC26" s="447"/>
      <c r="AD26" s="448"/>
      <c r="AE26" s="418"/>
      <c r="AF26" s="418"/>
      <c r="AG26" s="418"/>
      <c r="AH26" s="418"/>
      <c r="AI26" s="418"/>
      <c r="AJ26" s="418"/>
      <c r="AK26" s="419"/>
    </row>
    <row r="27" spans="2:37" ht="20.100000000000001" customHeight="1" thickBot="1">
      <c r="B27" s="212"/>
      <c r="C27" s="212"/>
      <c r="D27" s="337"/>
      <c r="E27" s="337"/>
      <c r="F27" s="338"/>
      <c r="G27" s="338"/>
      <c r="H27" s="338"/>
      <c r="I27" s="338"/>
      <c r="J27" s="338"/>
      <c r="K27" s="338"/>
      <c r="L27" s="338"/>
      <c r="N27" s="420" t="s">
        <v>64</v>
      </c>
      <c r="O27" s="421"/>
      <c r="P27" s="401">
        <f>SUM(P12:Q26)</f>
        <v>0</v>
      </c>
      <c r="Q27" s="402"/>
      <c r="R27" s="422"/>
      <c r="S27" s="422"/>
      <c r="T27" s="422"/>
      <c r="U27" s="422"/>
      <c r="V27" s="422"/>
      <c r="W27" s="422"/>
      <c r="X27" s="423"/>
      <c r="AA27" s="420" t="s">
        <v>64</v>
      </c>
      <c r="AB27" s="421"/>
      <c r="AC27" s="401">
        <f>SUM(AC12:AD26)</f>
        <v>0</v>
      </c>
      <c r="AD27" s="402"/>
      <c r="AE27" s="422"/>
      <c r="AF27" s="422"/>
      <c r="AG27" s="422"/>
      <c r="AH27" s="422"/>
      <c r="AI27" s="422"/>
      <c r="AJ27" s="422"/>
      <c r="AK27" s="423"/>
    </row>
    <row r="28" spans="2:37" ht="20.100000000000001" customHeight="1" thickTop="1" thickBot="1">
      <c r="B28" s="338"/>
      <c r="C28" s="338"/>
      <c r="D28" s="338"/>
      <c r="E28" s="338"/>
      <c r="F28" s="338"/>
      <c r="G28" s="338"/>
      <c r="H28" s="338"/>
      <c r="I28" s="338"/>
      <c r="J28" s="338"/>
      <c r="K28" s="338"/>
      <c r="L28" s="338"/>
      <c r="N28" s="424" t="s">
        <v>65</v>
      </c>
      <c r="O28" s="425"/>
      <c r="P28" s="425"/>
      <c r="Q28" s="425"/>
      <c r="R28" s="425"/>
      <c r="S28" s="425"/>
      <c r="T28" s="425"/>
      <c r="U28" s="425"/>
      <c r="V28" s="425"/>
      <c r="W28" s="425"/>
      <c r="X28" s="426"/>
      <c r="AA28" s="424" t="s">
        <v>65</v>
      </c>
      <c r="AB28" s="425"/>
      <c r="AC28" s="425"/>
      <c r="AD28" s="425"/>
      <c r="AE28" s="425"/>
      <c r="AF28" s="425"/>
      <c r="AG28" s="425"/>
      <c r="AH28" s="425"/>
      <c r="AI28" s="425"/>
      <c r="AJ28" s="425"/>
      <c r="AK28" s="426"/>
    </row>
    <row r="29" spans="2:37" ht="27.75" thickTop="1">
      <c r="B29" s="212"/>
      <c r="C29" s="212"/>
      <c r="D29" s="212"/>
      <c r="E29" s="212"/>
      <c r="F29" s="212"/>
      <c r="G29" s="212"/>
      <c r="H29" s="212"/>
      <c r="I29" s="70"/>
      <c r="J29" s="212"/>
      <c r="K29" s="212"/>
      <c r="L29" s="70"/>
      <c r="N29" s="410" t="s">
        <v>66</v>
      </c>
      <c r="O29" s="411"/>
      <c r="P29" s="427" t="s">
        <v>67</v>
      </c>
      <c r="Q29" s="427"/>
      <c r="R29" s="427"/>
      <c r="S29" s="427" t="s">
        <v>68</v>
      </c>
      <c r="T29" s="427"/>
      <c r="U29" s="21" t="s">
        <v>69</v>
      </c>
      <c r="V29" s="427" t="s">
        <v>70</v>
      </c>
      <c r="W29" s="427"/>
      <c r="X29" s="20" t="s">
        <v>71</v>
      </c>
      <c r="AA29" s="410" t="s">
        <v>66</v>
      </c>
      <c r="AB29" s="411"/>
      <c r="AC29" s="427" t="s">
        <v>67</v>
      </c>
      <c r="AD29" s="427"/>
      <c r="AE29" s="427"/>
      <c r="AF29" s="427" t="s">
        <v>68</v>
      </c>
      <c r="AG29" s="427"/>
      <c r="AH29" s="21" t="s">
        <v>69</v>
      </c>
      <c r="AI29" s="427" t="s">
        <v>70</v>
      </c>
      <c r="AJ29" s="427"/>
      <c r="AK29" s="20" t="s">
        <v>71</v>
      </c>
    </row>
    <row r="30" spans="2:37" ht="20.100000000000001" customHeight="1">
      <c r="B30" s="212"/>
      <c r="C30" s="212"/>
      <c r="D30" s="335"/>
      <c r="E30" s="335"/>
      <c r="F30" s="335"/>
      <c r="G30" s="212"/>
      <c r="H30" s="212"/>
      <c r="I30" s="73"/>
      <c r="J30" s="335"/>
      <c r="K30" s="335"/>
      <c r="L30" s="70"/>
      <c r="N30" s="428"/>
      <c r="O30" s="429"/>
      <c r="P30" s="430"/>
      <c r="Q30" s="430"/>
      <c r="R30" s="430"/>
      <c r="S30" s="431"/>
      <c r="T30" s="431"/>
      <c r="U30" s="26"/>
      <c r="V30" s="430"/>
      <c r="W30" s="430"/>
      <c r="X30" s="23"/>
      <c r="AA30" s="428"/>
      <c r="AB30" s="429"/>
      <c r="AC30" s="430"/>
      <c r="AD30" s="430"/>
      <c r="AE30" s="430"/>
      <c r="AF30" s="431"/>
      <c r="AG30" s="431"/>
      <c r="AH30" s="26"/>
      <c r="AI30" s="430"/>
      <c r="AJ30" s="430"/>
      <c r="AK30" s="23"/>
    </row>
    <row r="31" spans="2:37" ht="20.100000000000001" customHeight="1">
      <c r="B31" s="335"/>
      <c r="C31" s="335"/>
      <c r="D31" s="335"/>
      <c r="E31" s="335"/>
      <c r="F31" s="335"/>
      <c r="G31" s="212"/>
      <c r="H31" s="212"/>
      <c r="I31" s="70"/>
      <c r="J31" s="335"/>
      <c r="K31" s="335"/>
      <c r="L31" s="70"/>
      <c r="N31" s="432"/>
      <c r="O31" s="433"/>
      <c r="P31" s="430"/>
      <c r="Q31" s="430"/>
      <c r="R31" s="430"/>
      <c r="S31" s="431"/>
      <c r="T31" s="431"/>
      <c r="U31" s="22"/>
      <c r="V31" s="430"/>
      <c r="W31" s="430"/>
      <c r="X31" s="23"/>
      <c r="AA31" s="432"/>
      <c r="AB31" s="433"/>
      <c r="AC31" s="430"/>
      <c r="AD31" s="430"/>
      <c r="AE31" s="430"/>
      <c r="AF31" s="431"/>
      <c r="AG31" s="431"/>
      <c r="AH31" s="22"/>
      <c r="AI31" s="430"/>
      <c r="AJ31" s="430"/>
      <c r="AK31" s="23"/>
    </row>
    <row r="32" spans="2:37" ht="20.100000000000001" customHeight="1">
      <c r="B32" s="335"/>
      <c r="C32" s="335"/>
      <c r="D32" s="335"/>
      <c r="E32" s="335"/>
      <c r="F32" s="335"/>
      <c r="G32" s="212"/>
      <c r="H32" s="212"/>
      <c r="I32" s="70"/>
      <c r="J32" s="335"/>
      <c r="K32" s="335"/>
      <c r="L32" s="70"/>
      <c r="N32" s="432"/>
      <c r="O32" s="433"/>
      <c r="P32" s="430"/>
      <c r="Q32" s="430"/>
      <c r="R32" s="430"/>
      <c r="S32" s="431"/>
      <c r="T32" s="431"/>
      <c r="U32" s="22"/>
      <c r="V32" s="430"/>
      <c r="W32" s="430"/>
      <c r="X32" s="23"/>
      <c r="AA32" s="432"/>
      <c r="AB32" s="433"/>
      <c r="AC32" s="430"/>
      <c r="AD32" s="430"/>
      <c r="AE32" s="430"/>
      <c r="AF32" s="431"/>
      <c r="AG32" s="431"/>
      <c r="AH32" s="22"/>
      <c r="AI32" s="430"/>
      <c r="AJ32" s="430"/>
      <c r="AK32" s="23"/>
    </row>
    <row r="33" spans="2:37" ht="20.100000000000001" customHeight="1">
      <c r="B33" s="335"/>
      <c r="C33" s="335"/>
      <c r="D33" s="335"/>
      <c r="E33" s="335"/>
      <c r="F33" s="335"/>
      <c r="G33" s="212"/>
      <c r="H33" s="212"/>
      <c r="I33" s="70"/>
      <c r="J33" s="335"/>
      <c r="K33" s="335"/>
      <c r="L33" s="70"/>
      <c r="N33" s="432"/>
      <c r="O33" s="433"/>
      <c r="P33" s="430"/>
      <c r="Q33" s="430"/>
      <c r="R33" s="430"/>
      <c r="S33" s="431"/>
      <c r="T33" s="431"/>
      <c r="U33" s="22"/>
      <c r="V33" s="430"/>
      <c r="W33" s="430"/>
      <c r="X33" s="23"/>
      <c r="AA33" s="432"/>
      <c r="AB33" s="433"/>
      <c r="AC33" s="430"/>
      <c r="AD33" s="430"/>
      <c r="AE33" s="430"/>
      <c r="AF33" s="431"/>
      <c r="AG33" s="431"/>
      <c r="AH33" s="22"/>
      <c r="AI33" s="430"/>
      <c r="AJ33" s="430"/>
      <c r="AK33" s="23"/>
    </row>
    <row r="34" spans="2:37" ht="20.100000000000001" customHeight="1">
      <c r="B34" s="335"/>
      <c r="C34" s="335"/>
      <c r="D34" s="335"/>
      <c r="E34" s="335"/>
      <c r="F34" s="335"/>
      <c r="G34" s="212"/>
      <c r="H34" s="212"/>
      <c r="I34" s="70"/>
      <c r="J34" s="335"/>
      <c r="K34" s="335"/>
      <c r="L34" s="70"/>
      <c r="N34" s="432"/>
      <c r="O34" s="433"/>
      <c r="P34" s="430"/>
      <c r="Q34" s="430"/>
      <c r="R34" s="430"/>
      <c r="S34" s="431"/>
      <c r="T34" s="431"/>
      <c r="U34" s="22"/>
      <c r="V34" s="430"/>
      <c r="W34" s="430"/>
      <c r="X34" s="23"/>
      <c r="AA34" s="432"/>
      <c r="AB34" s="433"/>
      <c r="AC34" s="430"/>
      <c r="AD34" s="430"/>
      <c r="AE34" s="430"/>
      <c r="AF34" s="431"/>
      <c r="AG34" s="431"/>
      <c r="AH34" s="22"/>
      <c r="AI34" s="430"/>
      <c r="AJ34" s="430"/>
      <c r="AK34" s="23"/>
    </row>
    <row r="35" spans="2:37" ht="20.100000000000001" customHeight="1" thickBot="1">
      <c r="B35" s="335"/>
      <c r="C35" s="335"/>
      <c r="D35" s="335"/>
      <c r="E35" s="335"/>
      <c r="F35" s="335"/>
      <c r="G35" s="212"/>
      <c r="H35" s="212"/>
      <c r="I35" s="71"/>
      <c r="J35" s="338"/>
      <c r="K35" s="338"/>
      <c r="L35" s="71"/>
      <c r="N35" s="434"/>
      <c r="O35" s="435"/>
      <c r="P35" s="436"/>
      <c r="Q35" s="436"/>
      <c r="R35" s="436"/>
      <c r="S35" s="437"/>
      <c r="T35" s="437"/>
      <c r="U35" s="24"/>
      <c r="V35" s="438"/>
      <c r="W35" s="438"/>
      <c r="X35" s="25"/>
      <c r="AA35" s="434"/>
      <c r="AB35" s="435"/>
      <c r="AC35" s="436"/>
      <c r="AD35" s="436"/>
      <c r="AE35" s="436"/>
      <c r="AF35" s="437"/>
      <c r="AG35" s="437"/>
      <c r="AH35" s="24"/>
      <c r="AI35" s="438"/>
      <c r="AJ35" s="438"/>
      <c r="AK35" s="25"/>
    </row>
    <row r="36" spans="2:37" ht="14.25" thickTop="1">
      <c r="B36" s="7"/>
      <c r="N36" s="7" t="s">
        <v>72</v>
      </c>
      <c r="AA36" s="7" t="s">
        <v>72</v>
      </c>
    </row>
  </sheetData>
  <mergeCells count="301">
    <mergeCell ref="AA33:AB33"/>
    <mergeCell ref="AC33:AE33"/>
    <mergeCell ref="AF33:AG33"/>
    <mergeCell ref="AI33:AJ33"/>
    <mergeCell ref="AA34:AB34"/>
    <mergeCell ref="AC34:AE34"/>
    <mergeCell ref="AF34:AG34"/>
    <mergeCell ref="AI34:AJ34"/>
    <mergeCell ref="AA35:AB35"/>
    <mergeCell ref="AC35:AE35"/>
    <mergeCell ref="AF35:AG35"/>
    <mergeCell ref="AI35:AJ35"/>
    <mergeCell ref="AA30:AB30"/>
    <mergeCell ref="AC30:AE30"/>
    <mergeCell ref="AF30:AG30"/>
    <mergeCell ref="AI30:AJ30"/>
    <mergeCell ref="AA31:AB31"/>
    <mergeCell ref="AC31:AE31"/>
    <mergeCell ref="AF31:AG31"/>
    <mergeCell ref="AI31:AJ31"/>
    <mergeCell ref="AA32:AB32"/>
    <mergeCell ref="AC32:AE32"/>
    <mergeCell ref="AF32:AG32"/>
    <mergeCell ref="AI32:AJ32"/>
    <mergeCell ref="AA26:AB26"/>
    <mergeCell ref="AC26:AD26"/>
    <mergeCell ref="AE26:AK26"/>
    <mergeCell ref="AA27:AB27"/>
    <mergeCell ref="AC27:AD27"/>
    <mergeCell ref="AE27:AK27"/>
    <mergeCell ref="AA28:AK28"/>
    <mergeCell ref="AA29:AB29"/>
    <mergeCell ref="AC29:AE29"/>
    <mergeCell ref="AF29:AG29"/>
    <mergeCell ref="AI29:AJ29"/>
    <mergeCell ref="AA23:AB23"/>
    <mergeCell ref="AC23:AD23"/>
    <mergeCell ref="AE23:AK23"/>
    <mergeCell ref="AA24:AB24"/>
    <mergeCell ref="AC24:AD24"/>
    <mergeCell ref="AE24:AK24"/>
    <mergeCell ref="AA25:AB25"/>
    <mergeCell ref="AC25:AD25"/>
    <mergeCell ref="AE25:AK25"/>
    <mergeCell ref="AA20:AB20"/>
    <mergeCell ref="AC20:AD20"/>
    <mergeCell ref="AE20:AK20"/>
    <mergeCell ref="AA21:AB21"/>
    <mergeCell ref="AC21:AD21"/>
    <mergeCell ref="AE21:AK21"/>
    <mergeCell ref="AA22:AB22"/>
    <mergeCell ref="AC22:AD22"/>
    <mergeCell ref="AE22:AK22"/>
    <mergeCell ref="AA17:AB17"/>
    <mergeCell ref="AC17:AD17"/>
    <mergeCell ref="AE17:AK17"/>
    <mergeCell ref="AA18:AB18"/>
    <mergeCell ref="AC18:AD18"/>
    <mergeCell ref="AE18:AK18"/>
    <mergeCell ref="AA19:AB19"/>
    <mergeCell ref="AC19:AD19"/>
    <mergeCell ref="AE19:AK19"/>
    <mergeCell ref="AA14:AB14"/>
    <mergeCell ref="AC14:AD14"/>
    <mergeCell ref="AE14:AK14"/>
    <mergeCell ref="AA15:AB15"/>
    <mergeCell ref="AC15:AD15"/>
    <mergeCell ref="AE15:AK15"/>
    <mergeCell ref="AA16:AB16"/>
    <mergeCell ref="AC16:AD16"/>
    <mergeCell ref="AE16:AK16"/>
    <mergeCell ref="AA10:AK10"/>
    <mergeCell ref="AA11:AB11"/>
    <mergeCell ref="AC11:AD11"/>
    <mergeCell ref="AE11:AK11"/>
    <mergeCell ref="AA12:AB12"/>
    <mergeCell ref="AC12:AD12"/>
    <mergeCell ref="AE12:AK12"/>
    <mergeCell ref="AA13:AB13"/>
    <mergeCell ref="AC13:AD13"/>
    <mergeCell ref="AE13:AK13"/>
    <mergeCell ref="AB7:AC8"/>
    <mergeCell ref="AD7:AF7"/>
    <mergeCell ref="AG7:AI7"/>
    <mergeCell ref="AJ7:AK7"/>
    <mergeCell ref="AD8:AF8"/>
    <mergeCell ref="AG8:AI8"/>
    <mergeCell ref="AJ8:AK8"/>
    <mergeCell ref="AB9:AC9"/>
    <mergeCell ref="AD9:AF9"/>
    <mergeCell ref="AG9:AI9"/>
    <mergeCell ref="AJ9:AK9"/>
    <mergeCell ref="AA2:AK2"/>
    <mergeCell ref="AB4:AC5"/>
    <mergeCell ref="AD4:AF5"/>
    <mergeCell ref="AG4:AI4"/>
    <mergeCell ref="AJ4:AK5"/>
    <mergeCell ref="AG5:AI5"/>
    <mergeCell ref="AB6:AC6"/>
    <mergeCell ref="AD6:AF6"/>
    <mergeCell ref="AG6:AI6"/>
    <mergeCell ref="AJ6:AK6"/>
    <mergeCell ref="N33:O33"/>
    <mergeCell ref="P33:R33"/>
    <mergeCell ref="S33:T33"/>
    <mergeCell ref="V33:W33"/>
    <mergeCell ref="N34:O34"/>
    <mergeCell ref="P34:R34"/>
    <mergeCell ref="S34:T34"/>
    <mergeCell ref="V34:W34"/>
    <mergeCell ref="N35:O35"/>
    <mergeCell ref="P35:R35"/>
    <mergeCell ref="S35:T35"/>
    <mergeCell ref="V35:W35"/>
    <mergeCell ref="N30:O30"/>
    <mergeCell ref="P30:R30"/>
    <mergeCell ref="S30:T30"/>
    <mergeCell ref="V30:W30"/>
    <mergeCell ref="N31:O31"/>
    <mergeCell ref="P31:R31"/>
    <mergeCell ref="S31:T31"/>
    <mergeCell ref="V31:W31"/>
    <mergeCell ref="N32:O32"/>
    <mergeCell ref="P32:R32"/>
    <mergeCell ref="S32:T32"/>
    <mergeCell ref="V32:W32"/>
    <mergeCell ref="N26:O26"/>
    <mergeCell ref="P26:Q26"/>
    <mergeCell ref="R26:X26"/>
    <mergeCell ref="N27:O27"/>
    <mergeCell ref="P27:Q27"/>
    <mergeCell ref="R27:X27"/>
    <mergeCell ref="N28:X28"/>
    <mergeCell ref="N29:O29"/>
    <mergeCell ref="P29:R29"/>
    <mergeCell ref="S29:T29"/>
    <mergeCell ref="V29:W29"/>
    <mergeCell ref="N23:O23"/>
    <mergeCell ref="P23:Q23"/>
    <mergeCell ref="R23:X23"/>
    <mergeCell ref="N24:O24"/>
    <mergeCell ref="P24:Q24"/>
    <mergeCell ref="R24:X24"/>
    <mergeCell ref="N25:O25"/>
    <mergeCell ref="P25:Q25"/>
    <mergeCell ref="R25:X25"/>
    <mergeCell ref="N20:O20"/>
    <mergeCell ref="P20:Q20"/>
    <mergeCell ref="R20:X20"/>
    <mergeCell ref="N21:O21"/>
    <mergeCell ref="P21:Q21"/>
    <mergeCell ref="R21:X21"/>
    <mergeCell ref="N22:O22"/>
    <mergeCell ref="P22:Q22"/>
    <mergeCell ref="R22:X22"/>
    <mergeCell ref="N17:O17"/>
    <mergeCell ref="P17:Q17"/>
    <mergeCell ref="R17:X17"/>
    <mergeCell ref="N18:O18"/>
    <mergeCell ref="P18:Q18"/>
    <mergeCell ref="R18:X18"/>
    <mergeCell ref="N19:O19"/>
    <mergeCell ref="P19:Q19"/>
    <mergeCell ref="R19:X19"/>
    <mergeCell ref="N14:O14"/>
    <mergeCell ref="P14:Q14"/>
    <mergeCell ref="R14:X14"/>
    <mergeCell ref="N15:O15"/>
    <mergeCell ref="P15:Q15"/>
    <mergeCell ref="R15:X15"/>
    <mergeCell ref="N16:O16"/>
    <mergeCell ref="P16:Q16"/>
    <mergeCell ref="R16:X16"/>
    <mergeCell ref="N10:X10"/>
    <mergeCell ref="N11:O11"/>
    <mergeCell ref="P11:Q11"/>
    <mergeCell ref="R11:X11"/>
    <mergeCell ref="N12:O12"/>
    <mergeCell ref="P12:Q12"/>
    <mergeCell ref="R12:X12"/>
    <mergeCell ref="N13:O13"/>
    <mergeCell ref="P13:Q13"/>
    <mergeCell ref="R13:X13"/>
    <mergeCell ref="O7:P8"/>
    <mergeCell ref="Q7:S7"/>
    <mergeCell ref="T7:V7"/>
    <mergeCell ref="W7:X7"/>
    <mergeCell ref="Q8:S8"/>
    <mergeCell ref="T8:V8"/>
    <mergeCell ref="W8:X8"/>
    <mergeCell ref="O9:P9"/>
    <mergeCell ref="Q9:S9"/>
    <mergeCell ref="T9:V9"/>
    <mergeCell ref="W9:X9"/>
    <mergeCell ref="N2:X2"/>
    <mergeCell ref="O4:P5"/>
    <mergeCell ref="Q4:S5"/>
    <mergeCell ref="T4:V4"/>
    <mergeCell ref="W4:X5"/>
    <mergeCell ref="T5:V5"/>
    <mergeCell ref="O6:P6"/>
    <mergeCell ref="Q6:S6"/>
    <mergeCell ref="T6:V6"/>
    <mergeCell ref="W6:X6"/>
    <mergeCell ref="C4:D5"/>
    <mergeCell ref="E4:G5"/>
    <mergeCell ref="C6:D6"/>
    <mergeCell ref="E6:G6"/>
    <mergeCell ref="H4:I5"/>
    <mergeCell ref="J4:K5"/>
    <mergeCell ref="J6:K6"/>
    <mergeCell ref="H6:I6"/>
    <mergeCell ref="C9:D9"/>
    <mergeCell ref="E9:G9"/>
    <mergeCell ref="B10:L10"/>
    <mergeCell ref="C7:D8"/>
    <mergeCell ref="E7:G7"/>
    <mergeCell ref="E8:G8"/>
    <mergeCell ref="J7:K8"/>
    <mergeCell ref="J9:K9"/>
    <mergeCell ref="B11:F11"/>
    <mergeCell ref="B24:C24"/>
    <mergeCell ref="B25:C25"/>
    <mergeCell ref="E12:F12"/>
    <mergeCell ref="E13:F13"/>
    <mergeCell ref="F25:L25"/>
    <mergeCell ref="D25:E25"/>
    <mergeCell ref="G13:H13"/>
    <mergeCell ref="G14:H14"/>
    <mergeCell ref="G15:H15"/>
    <mergeCell ref="G16:H16"/>
    <mergeCell ref="G17:H17"/>
    <mergeCell ref="G18:H18"/>
    <mergeCell ref="G19:H19"/>
    <mergeCell ref="J12:K12"/>
    <mergeCell ref="J13:K13"/>
    <mergeCell ref="J14:K14"/>
    <mergeCell ref="B26:C26"/>
    <mergeCell ref="B18:C18"/>
    <mergeCell ref="B19:C19"/>
    <mergeCell ref="B20:C20"/>
    <mergeCell ref="B21:C21"/>
    <mergeCell ref="B22:C22"/>
    <mergeCell ref="B23:C23"/>
    <mergeCell ref="B12:C12"/>
    <mergeCell ref="B13:C13"/>
    <mergeCell ref="B14:C14"/>
    <mergeCell ref="B15:C15"/>
    <mergeCell ref="B16:C16"/>
    <mergeCell ref="B17:C17"/>
    <mergeCell ref="D26:E26"/>
    <mergeCell ref="D21:E21"/>
    <mergeCell ref="D22:E22"/>
    <mergeCell ref="D23:E23"/>
    <mergeCell ref="D24:E24"/>
    <mergeCell ref="G12:H12"/>
    <mergeCell ref="E14:F14"/>
    <mergeCell ref="E15:F15"/>
    <mergeCell ref="E16:F16"/>
    <mergeCell ref="E17:F17"/>
    <mergeCell ref="E18:F18"/>
    <mergeCell ref="E19:F19"/>
    <mergeCell ref="B35:C35"/>
    <mergeCell ref="D35:F35"/>
    <mergeCell ref="G35:H35"/>
    <mergeCell ref="J35:K35"/>
    <mergeCell ref="B30:C30"/>
    <mergeCell ref="B31:C31"/>
    <mergeCell ref="B32:C32"/>
    <mergeCell ref="B33:C33"/>
    <mergeCell ref="B34:C34"/>
    <mergeCell ref="D30:F30"/>
    <mergeCell ref="J30:K30"/>
    <mergeCell ref="J31:K31"/>
    <mergeCell ref="J32:K32"/>
    <mergeCell ref="J33:K33"/>
    <mergeCell ref="J34:K34"/>
    <mergeCell ref="B2:L2"/>
    <mergeCell ref="D31:F31"/>
    <mergeCell ref="D32:F32"/>
    <mergeCell ref="D33:F33"/>
    <mergeCell ref="D34:F34"/>
    <mergeCell ref="G30:H30"/>
    <mergeCell ref="G31:H31"/>
    <mergeCell ref="G32:H32"/>
    <mergeCell ref="G33:H33"/>
    <mergeCell ref="G34:H34"/>
    <mergeCell ref="F26:L26"/>
    <mergeCell ref="B27:C27"/>
    <mergeCell ref="D27:E27"/>
    <mergeCell ref="F27:L27"/>
    <mergeCell ref="B28:L28"/>
    <mergeCell ref="B29:C29"/>
    <mergeCell ref="D29:F29"/>
    <mergeCell ref="G29:H29"/>
    <mergeCell ref="J29:K29"/>
    <mergeCell ref="F20:L20"/>
    <mergeCell ref="F21:L21"/>
    <mergeCell ref="F22:L22"/>
    <mergeCell ref="F23:L23"/>
    <mergeCell ref="F24:L24"/>
  </mergeCells>
  <phoneticPr fontId="1"/>
  <dataValidations count="1">
    <dataValidation type="list" allowBlank="1" showInputMessage="1" showErrorMessage="1" sqref="D13:D14" xr:uid="{81DC3FA8-C505-4916-8C08-E8AD1D356DFD}">
      <formula1>"自己所有,PPA等"</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colBreaks count="2" manualBreakCount="2">
    <brk id="12" max="35" man="1"/>
    <brk id="25" max="35"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L36"/>
  <sheetViews>
    <sheetView view="pageBreakPreview" zoomScaleNormal="100" zoomScaleSheetLayoutView="100" workbookViewId="0">
      <selection activeCell="D12" sqref="D12:E12"/>
    </sheetView>
  </sheetViews>
  <sheetFormatPr defaultColWidth="8.625" defaultRowHeight="13.5"/>
  <cols>
    <col min="1" max="1" width="4.875" style="8" customWidth="1"/>
    <col min="2" max="2" width="8.625" style="8"/>
    <col min="3" max="3" width="7.625" style="8" customWidth="1"/>
    <col min="4" max="4" width="8.625" style="8"/>
    <col min="5" max="5" width="7.125" style="8" customWidth="1"/>
    <col min="6" max="6" width="6.375" style="8" customWidth="1"/>
    <col min="7" max="7" width="5.375" style="8" customWidth="1"/>
    <col min="8" max="8" width="4.875" style="8" customWidth="1"/>
    <col min="9" max="9" width="12.125" style="8" customWidth="1"/>
    <col min="10" max="10" width="7.875" style="8" customWidth="1"/>
    <col min="11" max="11" width="6.875" style="8" customWidth="1"/>
    <col min="12" max="12" width="7.875" style="8" customWidth="1"/>
    <col min="13" max="16384" width="8.625" style="8"/>
  </cols>
  <sheetData>
    <row r="1" spans="2:12" ht="28.5" customHeight="1">
      <c r="B1" s="8" t="s">
        <v>149</v>
      </c>
    </row>
    <row r="2" spans="2:12" ht="39" customHeight="1">
      <c r="B2" s="212" t="s">
        <v>177</v>
      </c>
      <c r="C2" s="212"/>
      <c r="D2" s="212"/>
      <c r="E2" s="212"/>
      <c r="F2" s="212"/>
      <c r="G2" s="212"/>
      <c r="H2" s="212"/>
      <c r="I2" s="212"/>
      <c r="J2" s="212"/>
      <c r="K2" s="212"/>
      <c r="L2" s="212"/>
    </row>
    <row r="3" spans="2:12" ht="19.5" customHeight="1" thickBot="1"/>
    <row r="4" spans="2:12" ht="27" customHeight="1" thickTop="1">
      <c r="B4" s="15"/>
      <c r="C4" s="376" t="s">
        <v>37</v>
      </c>
      <c r="D4" s="377"/>
      <c r="E4" s="376" t="s">
        <v>38</v>
      </c>
      <c r="F4" s="378"/>
      <c r="G4" s="378"/>
      <c r="H4" s="379" t="s">
        <v>39</v>
      </c>
      <c r="I4" s="380"/>
      <c r="J4" s="381"/>
      <c r="K4" s="378" t="s">
        <v>41</v>
      </c>
      <c r="L4" s="382"/>
    </row>
    <row r="5" spans="2:12" ht="21" customHeight="1">
      <c r="B5" s="14"/>
      <c r="C5" s="368"/>
      <c r="D5" s="369"/>
      <c r="E5" s="368"/>
      <c r="F5" s="338"/>
      <c r="G5" s="338"/>
      <c r="H5" s="384" t="s">
        <v>40</v>
      </c>
      <c r="I5" s="212"/>
      <c r="J5" s="385"/>
      <c r="K5" s="338"/>
      <c r="L5" s="383"/>
    </row>
    <row r="6" spans="2:12" ht="24.6" customHeight="1">
      <c r="B6" s="14"/>
      <c r="C6" s="386"/>
      <c r="D6" s="387"/>
      <c r="E6" s="386"/>
      <c r="F6" s="388"/>
      <c r="G6" s="388"/>
      <c r="H6" s="389">
        <f>C6-E6</f>
        <v>0</v>
      </c>
      <c r="I6" s="390"/>
      <c r="J6" s="391"/>
      <c r="K6" s="390">
        <f>D27</f>
        <v>0</v>
      </c>
      <c r="L6" s="392"/>
    </row>
    <row r="7" spans="2:12" ht="27" customHeight="1">
      <c r="B7" s="19" t="s">
        <v>36</v>
      </c>
      <c r="C7" s="393" t="s">
        <v>42</v>
      </c>
      <c r="D7" s="394"/>
      <c r="E7" s="393" t="s">
        <v>43</v>
      </c>
      <c r="F7" s="397"/>
      <c r="G7" s="397"/>
      <c r="H7" s="393" t="s">
        <v>45</v>
      </c>
      <c r="I7" s="397"/>
      <c r="J7" s="394"/>
      <c r="K7" s="397" t="s">
        <v>202</v>
      </c>
      <c r="L7" s="398"/>
    </row>
    <row r="8" spans="2:12" ht="26.1" customHeight="1">
      <c r="B8" s="13"/>
      <c r="C8" s="395"/>
      <c r="D8" s="396"/>
      <c r="E8" s="395" t="s">
        <v>44</v>
      </c>
      <c r="F8" s="399"/>
      <c r="G8" s="399"/>
      <c r="H8" s="395" t="s">
        <v>46</v>
      </c>
      <c r="I8" s="399"/>
      <c r="J8" s="396"/>
      <c r="K8" s="399" t="s">
        <v>148</v>
      </c>
      <c r="L8" s="400"/>
    </row>
    <row r="9" spans="2:12" ht="35.1" customHeight="1" thickBot="1">
      <c r="B9" s="12"/>
      <c r="C9" s="401" t="s">
        <v>181</v>
      </c>
      <c r="D9" s="402"/>
      <c r="E9" s="403">
        <f>K6</f>
        <v>0</v>
      </c>
      <c r="F9" s="404"/>
      <c r="G9" s="404"/>
      <c r="H9" s="403">
        <f>IF(H6&gt;E9,E9,H6)</f>
        <v>0</v>
      </c>
      <c r="I9" s="404"/>
      <c r="J9" s="405"/>
      <c r="K9" s="404">
        <f>ROUNDDOWN(H9/2,-3)</f>
        <v>0</v>
      </c>
      <c r="L9" s="406"/>
    </row>
    <row r="10" spans="2:12" ht="23.1" customHeight="1" thickTop="1" thickBot="1">
      <c r="B10" s="407" t="s">
        <v>48</v>
      </c>
      <c r="C10" s="408"/>
      <c r="D10" s="408"/>
      <c r="E10" s="408"/>
      <c r="F10" s="408"/>
      <c r="G10" s="408"/>
      <c r="H10" s="408"/>
      <c r="I10" s="408"/>
      <c r="J10" s="408"/>
      <c r="K10" s="408"/>
      <c r="L10" s="409"/>
    </row>
    <row r="11" spans="2:12" ht="20.100000000000001" customHeight="1" thickTop="1">
      <c r="B11" s="410" t="s">
        <v>49</v>
      </c>
      <c r="C11" s="411"/>
      <c r="D11" s="412" t="s">
        <v>50</v>
      </c>
      <c r="E11" s="413"/>
      <c r="F11" s="411" t="s">
        <v>51</v>
      </c>
      <c r="G11" s="411"/>
      <c r="H11" s="411"/>
      <c r="I11" s="411"/>
      <c r="J11" s="411"/>
      <c r="K11" s="411"/>
      <c r="L11" s="414"/>
    </row>
    <row r="12" spans="2:12" ht="20.100000000000001" customHeight="1">
      <c r="B12" s="415" t="s">
        <v>52</v>
      </c>
      <c r="C12" s="416"/>
      <c r="D12" s="447"/>
      <c r="E12" s="448"/>
      <c r="F12" s="416"/>
      <c r="G12" s="416"/>
      <c r="H12" s="416"/>
      <c r="I12" s="416"/>
      <c r="J12" s="416"/>
      <c r="K12" s="416"/>
      <c r="L12" s="417"/>
    </row>
    <row r="13" spans="2:12" ht="20.100000000000001" customHeight="1">
      <c r="B13" s="415" t="s">
        <v>53</v>
      </c>
      <c r="C13" s="416"/>
      <c r="D13" s="447" t="s">
        <v>62</v>
      </c>
      <c r="E13" s="448"/>
      <c r="F13" s="416"/>
      <c r="G13" s="416"/>
      <c r="H13" s="416"/>
      <c r="I13" s="416"/>
      <c r="J13" s="416"/>
      <c r="K13" s="416"/>
      <c r="L13" s="417"/>
    </row>
    <row r="14" spans="2:12" ht="20.100000000000001" customHeight="1">
      <c r="B14" s="415" t="s">
        <v>54</v>
      </c>
      <c r="C14" s="416"/>
      <c r="D14" s="447" t="s">
        <v>62</v>
      </c>
      <c r="E14" s="448"/>
      <c r="F14" s="416"/>
      <c r="G14" s="416"/>
      <c r="H14" s="416"/>
      <c r="I14" s="416"/>
      <c r="J14" s="416"/>
      <c r="K14" s="416"/>
      <c r="L14" s="417"/>
    </row>
    <row r="15" spans="2:12" ht="20.100000000000001" customHeight="1">
      <c r="B15" s="415" t="s">
        <v>55</v>
      </c>
      <c r="C15" s="416"/>
      <c r="D15" s="447" t="s">
        <v>62</v>
      </c>
      <c r="E15" s="448"/>
      <c r="F15" s="416" t="s">
        <v>63</v>
      </c>
      <c r="G15" s="416"/>
      <c r="H15" s="416"/>
      <c r="I15" s="416"/>
      <c r="J15" s="416"/>
      <c r="K15" s="416"/>
      <c r="L15" s="417"/>
    </row>
    <row r="16" spans="2:12" ht="20.100000000000001" customHeight="1">
      <c r="B16" s="415" t="s">
        <v>56</v>
      </c>
      <c r="C16" s="416"/>
      <c r="D16" s="447" t="s">
        <v>62</v>
      </c>
      <c r="E16" s="448"/>
      <c r="F16" s="416"/>
      <c r="G16" s="416"/>
      <c r="H16" s="416"/>
      <c r="I16" s="416"/>
      <c r="J16" s="416"/>
      <c r="K16" s="416"/>
      <c r="L16" s="417"/>
    </row>
    <row r="17" spans="2:12" ht="20.100000000000001" customHeight="1">
      <c r="B17" s="415" t="s">
        <v>56</v>
      </c>
      <c r="C17" s="416"/>
      <c r="D17" s="447" t="s">
        <v>62</v>
      </c>
      <c r="E17" s="448"/>
      <c r="F17" s="418"/>
      <c r="G17" s="418"/>
      <c r="H17" s="418"/>
      <c r="I17" s="418"/>
      <c r="J17" s="418"/>
      <c r="K17" s="418"/>
      <c r="L17" s="419"/>
    </row>
    <row r="18" spans="2:12" ht="20.100000000000001" customHeight="1">
      <c r="B18" s="415" t="s">
        <v>57</v>
      </c>
      <c r="C18" s="416"/>
      <c r="D18" s="447" t="s">
        <v>62</v>
      </c>
      <c r="E18" s="448"/>
      <c r="F18" s="418"/>
      <c r="G18" s="418"/>
      <c r="H18" s="418"/>
      <c r="I18" s="418"/>
      <c r="J18" s="418"/>
      <c r="K18" s="418"/>
      <c r="L18" s="419"/>
    </row>
    <row r="19" spans="2:12" ht="20.100000000000001" customHeight="1">
      <c r="B19" s="415" t="s">
        <v>56</v>
      </c>
      <c r="C19" s="416"/>
      <c r="D19" s="447" t="s">
        <v>62</v>
      </c>
      <c r="E19" s="448"/>
      <c r="F19" s="418"/>
      <c r="G19" s="418"/>
      <c r="H19" s="418"/>
      <c r="I19" s="418"/>
      <c r="J19" s="418"/>
      <c r="K19" s="418"/>
      <c r="L19" s="419"/>
    </row>
    <row r="20" spans="2:12" ht="20.100000000000001" customHeight="1">
      <c r="B20" s="415" t="s">
        <v>56</v>
      </c>
      <c r="C20" s="416"/>
      <c r="D20" s="447" t="s">
        <v>62</v>
      </c>
      <c r="E20" s="448"/>
      <c r="F20" s="418"/>
      <c r="G20" s="418"/>
      <c r="H20" s="418"/>
      <c r="I20" s="418"/>
      <c r="J20" s="418"/>
      <c r="K20" s="418"/>
      <c r="L20" s="419"/>
    </row>
    <row r="21" spans="2:12" ht="20.100000000000001" customHeight="1">
      <c r="B21" s="415" t="s">
        <v>58</v>
      </c>
      <c r="C21" s="416"/>
      <c r="D21" s="447" t="s">
        <v>62</v>
      </c>
      <c r="E21" s="448"/>
      <c r="F21" s="418"/>
      <c r="G21" s="418"/>
      <c r="H21" s="418"/>
      <c r="I21" s="418"/>
      <c r="J21" s="418"/>
      <c r="K21" s="418"/>
      <c r="L21" s="419"/>
    </row>
    <row r="22" spans="2:12" ht="20.100000000000001" customHeight="1">
      <c r="B22" s="415" t="s">
        <v>59</v>
      </c>
      <c r="C22" s="416"/>
      <c r="D22" s="447" t="s">
        <v>62</v>
      </c>
      <c r="E22" s="448"/>
      <c r="F22" s="418"/>
      <c r="G22" s="418"/>
      <c r="H22" s="418"/>
      <c r="I22" s="418"/>
      <c r="J22" s="418"/>
      <c r="K22" s="418"/>
      <c r="L22" s="419"/>
    </row>
    <row r="23" spans="2:12" ht="20.100000000000001" customHeight="1">
      <c r="B23" s="415" t="s">
        <v>60</v>
      </c>
      <c r="C23" s="416"/>
      <c r="D23" s="447" t="s">
        <v>62</v>
      </c>
      <c r="E23" s="448"/>
      <c r="F23" s="418"/>
      <c r="G23" s="418"/>
      <c r="H23" s="418"/>
      <c r="I23" s="418"/>
      <c r="J23" s="418"/>
      <c r="K23" s="418"/>
      <c r="L23" s="419"/>
    </row>
    <row r="24" spans="2:12" ht="20.100000000000001" customHeight="1">
      <c r="B24" s="415" t="s">
        <v>61</v>
      </c>
      <c r="C24" s="416"/>
      <c r="D24" s="447" t="s">
        <v>62</v>
      </c>
      <c r="E24" s="448"/>
      <c r="F24" s="418"/>
      <c r="G24" s="418"/>
      <c r="H24" s="418"/>
      <c r="I24" s="418"/>
      <c r="J24" s="418"/>
      <c r="K24" s="418"/>
      <c r="L24" s="419"/>
    </row>
    <row r="25" spans="2:12" ht="20.100000000000001" customHeight="1">
      <c r="B25" s="415" t="s">
        <v>56</v>
      </c>
      <c r="C25" s="416"/>
      <c r="D25" s="447" t="s">
        <v>62</v>
      </c>
      <c r="E25" s="448"/>
      <c r="F25" s="418"/>
      <c r="G25" s="418"/>
      <c r="H25" s="418"/>
      <c r="I25" s="418"/>
      <c r="J25" s="418"/>
      <c r="K25" s="418"/>
      <c r="L25" s="419"/>
    </row>
    <row r="26" spans="2:12" ht="20.100000000000001" customHeight="1">
      <c r="B26" s="415" t="s">
        <v>56</v>
      </c>
      <c r="C26" s="416"/>
      <c r="D26" s="447"/>
      <c r="E26" s="448"/>
      <c r="F26" s="418"/>
      <c r="G26" s="418"/>
      <c r="H26" s="418"/>
      <c r="I26" s="418"/>
      <c r="J26" s="418"/>
      <c r="K26" s="418"/>
      <c r="L26" s="419"/>
    </row>
    <row r="27" spans="2:12" ht="20.100000000000001" customHeight="1" thickBot="1">
      <c r="B27" s="420" t="s">
        <v>64</v>
      </c>
      <c r="C27" s="421"/>
      <c r="D27" s="401">
        <f>SUM(D12:E26)</f>
        <v>0</v>
      </c>
      <c r="E27" s="402"/>
      <c r="F27" s="422"/>
      <c r="G27" s="422"/>
      <c r="H27" s="422"/>
      <c r="I27" s="422"/>
      <c r="J27" s="422"/>
      <c r="K27" s="422"/>
      <c r="L27" s="423"/>
    </row>
    <row r="28" spans="2:12" ht="20.100000000000001" customHeight="1" thickTop="1" thickBot="1">
      <c r="B28" s="424" t="s">
        <v>65</v>
      </c>
      <c r="C28" s="425"/>
      <c r="D28" s="425"/>
      <c r="E28" s="425"/>
      <c r="F28" s="425"/>
      <c r="G28" s="425"/>
      <c r="H28" s="425"/>
      <c r="I28" s="425"/>
      <c r="J28" s="425"/>
      <c r="K28" s="425"/>
      <c r="L28" s="426"/>
    </row>
    <row r="29" spans="2:12" ht="27.75" thickTop="1">
      <c r="B29" s="410" t="s">
        <v>66</v>
      </c>
      <c r="C29" s="411"/>
      <c r="D29" s="427" t="s">
        <v>67</v>
      </c>
      <c r="E29" s="427"/>
      <c r="F29" s="427"/>
      <c r="G29" s="427" t="s">
        <v>68</v>
      </c>
      <c r="H29" s="427"/>
      <c r="I29" s="21" t="s">
        <v>69</v>
      </c>
      <c r="J29" s="427" t="s">
        <v>70</v>
      </c>
      <c r="K29" s="427"/>
      <c r="L29" s="20" t="s">
        <v>71</v>
      </c>
    </row>
    <row r="30" spans="2:12" ht="20.100000000000001" customHeight="1">
      <c r="B30" s="428"/>
      <c r="C30" s="429"/>
      <c r="D30" s="430"/>
      <c r="E30" s="430"/>
      <c r="F30" s="430"/>
      <c r="G30" s="431"/>
      <c r="H30" s="431"/>
      <c r="I30" s="26"/>
      <c r="J30" s="430"/>
      <c r="K30" s="430"/>
      <c r="L30" s="23"/>
    </row>
    <row r="31" spans="2:12" ht="20.100000000000001" customHeight="1">
      <c r="B31" s="432"/>
      <c r="C31" s="433"/>
      <c r="D31" s="430"/>
      <c r="E31" s="430"/>
      <c r="F31" s="430"/>
      <c r="G31" s="431"/>
      <c r="H31" s="431"/>
      <c r="I31" s="22"/>
      <c r="J31" s="430"/>
      <c r="K31" s="430"/>
      <c r="L31" s="23"/>
    </row>
    <row r="32" spans="2:12" ht="20.100000000000001" customHeight="1">
      <c r="B32" s="432"/>
      <c r="C32" s="433"/>
      <c r="D32" s="430"/>
      <c r="E32" s="430"/>
      <c r="F32" s="430"/>
      <c r="G32" s="431"/>
      <c r="H32" s="431"/>
      <c r="I32" s="22"/>
      <c r="J32" s="430"/>
      <c r="K32" s="430"/>
      <c r="L32" s="23"/>
    </row>
    <row r="33" spans="2:12" ht="20.100000000000001" customHeight="1">
      <c r="B33" s="432"/>
      <c r="C33" s="433"/>
      <c r="D33" s="430"/>
      <c r="E33" s="430"/>
      <c r="F33" s="430"/>
      <c r="G33" s="431"/>
      <c r="H33" s="431"/>
      <c r="I33" s="22"/>
      <c r="J33" s="430"/>
      <c r="K33" s="430"/>
      <c r="L33" s="23"/>
    </row>
    <row r="34" spans="2:12" ht="20.100000000000001" customHeight="1">
      <c r="B34" s="432"/>
      <c r="C34" s="433"/>
      <c r="D34" s="430"/>
      <c r="E34" s="430"/>
      <c r="F34" s="430"/>
      <c r="G34" s="431"/>
      <c r="H34" s="431"/>
      <c r="I34" s="22"/>
      <c r="J34" s="430"/>
      <c r="K34" s="430"/>
      <c r="L34" s="23"/>
    </row>
    <row r="35" spans="2:12" ht="20.100000000000001" customHeight="1" thickBot="1">
      <c r="B35" s="434"/>
      <c r="C35" s="435"/>
      <c r="D35" s="436"/>
      <c r="E35" s="436"/>
      <c r="F35" s="436"/>
      <c r="G35" s="437"/>
      <c r="H35" s="437"/>
      <c r="I35" s="24"/>
      <c r="J35" s="438"/>
      <c r="K35" s="438"/>
      <c r="L35" s="25"/>
    </row>
    <row r="36" spans="2:12" ht="14.25" thickTop="1">
      <c r="B36" s="7" t="s">
        <v>72</v>
      </c>
    </row>
  </sheetData>
  <mergeCells count="102">
    <mergeCell ref="B2:L2"/>
    <mergeCell ref="C4:D5"/>
    <mergeCell ref="E4:G5"/>
    <mergeCell ref="H4:J4"/>
    <mergeCell ref="K4:L5"/>
    <mergeCell ref="H5:J5"/>
    <mergeCell ref="K8:L8"/>
    <mergeCell ref="C9:D9"/>
    <mergeCell ref="E9:G9"/>
    <mergeCell ref="H9:J9"/>
    <mergeCell ref="K9:L9"/>
    <mergeCell ref="B10:L10"/>
    <mergeCell ref="C6:D6"/>
    <mergeCell ref="E6:G6"/>
    <mergeCell ref="H6:J6"/>
    <mergeCell ref="K6:L6"/>
    <mergeCell ref="C7:D8"/>
    <mergeCell ref="E7:G7"/>
    <mergeCell ref="H7:J7"/>
    <mergeCell ref="K7:L7"/>
    <mergeCell ref="E8:G8"/>
    <mergeCell ref="H8:J8"/>
    <mergeCell ref="B13:C13"/>
    <mergeCell ref="D13:E13"/>
    <mergeCell ref="F13:L13"/>
    <mergeCell ref="B14:C14"/>
    <mergeCell ref="D14:E14"/>
    <mergeCell ref="F14:L14"/>
    <mergeCell ref="B11:C11"/>
    <mergeCell ref="D11:E11"/>
    <mergeCell ref="F11:L11"/>
    <mergeCell ref="B12:C12"/>
    <mergeCell ref="D12:E12"/>
    <mergeCell ref="F12:L12"/>
    <mergeCell ref="B17:C17"/>
    <mergeCell ref="D17:E17"/>
    <mergeCell ref="F17:L17"/>
    <mergeCell ref="B18:C18"/>
    <mergeCell ref="D18:E18"/>
    <mergeCell ref="F18:L18"/>
    <mergeCell ref="B15:C15"/>
    <mergeCell ref="D15:E15"/>
    <mergeCell ref="F15:L15"/>
    <mergeCell ref="B16:C16"/>
    <mergeCell ref="D16:E16"/>
    <mergeCell ref="F16:L16"/>
    <mergeCell ref="B21:C21"/>
    <mergeCell ref="D21:E21"/>
    <mergeCell ref="F21:L21"/>
    <mergeCell ref="B22:C22"/>
    <mergeCell ref="D22:E22"/>
    <mergeCell ref="F22:L22"/>
    <mergeCell ref="B19:C19"/>
    <mergeCell ref="D19:E19"/>
    <mergeCell ref="F19:L19"/>
    <mergeCell ref="B20:C20"/>
    <mergeCell ref="D20:E20"/>
    <mergeCell ref="F20:L20"/>
    <mergeCell ref="B25:C25"/>
    <mergeCell ref="D25:E25"/>
    <mergeCell ref="F25:L25"/>
    <mergeCell ref="B26:C26"/>
    <mergeCell ref="D26:E26"/>
    <mergeCell ref="F26:L26"/>
    <mergeCell ref="B23:C23"/>
    <mergeCell ref="D23:E23"/>
    <mergeCell ref="F23:L23"/>
    <mergeCell ref="B24:C24"/>
    <mergeCell ref="D24:E24"/>
    <mergeCell ref="F24:L24"/>
    <mergeCell ref="B30:C30"/>
    <mergeCell ref="D30:F30"/>
    <mergeCell ref="G30:H30"/>
    <mergeCell ref="J30:K30"/>
    <mergeCell ref="B31:C31"/>
    <mergeCell ref="D31:F31"/>
    <mergeCell ref="G31:H31"/>
    <mergeCell ref="J31:K31"/>
    <mergeCell ref="B27:C27"/>
    <mergeCell ref="D27:E27"/>
    <mergeCell ref="F27:L27"/>
    <mergeCell ref="B28:L28"/>
    <mergeCell ref="B29:C29"/>
    <mergeCell ref="D29:F29"/>
    <mergeCell ref="G29:H29"/>
    <mergeCell ref="J29:K29"/>
    <mergeCell ref="B34:C34"/>
    <mergeCell ref="D34:F34"/>
    <mergeCell ref="G34:H34"/>
    <mergeCell ref="J34:K34"/>
    <mergeCell ref="B35:C35"/>
    <mergeCell ref="D35:F35"/>
    <mergeCell ref="G35:H35"/>
    <mergeCell ref="J35:K35"/>
    <mergeCell ref="B32:C32"/>
    <mergeCell ref="D32:F32"/>
    <mergeCell ref="G32:H32"/>
    <mergeCell ref="J32:K32"/>
    <mergeCell ref="B33:C33"/>
    <mergeCell ref="D33:F33"/>
    <mergeCell ref="G33:H33"/>
    <mergeCell ref="J33:K33"/>
  </mergeCells>
  <phoneticPr fontId="1"/>
  <printOptions horizontalCentered="1"/>
  <pageMargins left="0.70866141732283472" right="0.70866141732283472" top="0.74803149606299213" bottom="0.74803149606299213" header="0.31496062992125984" footer="0.31496062992125984"/>
  <pageSetup paperSize="9" scale="94"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36"/>
  <sheetViews>
    <sheetView view="pageBreakPreview" zoomScaleNormal="100" zoomScaleSheetLayoutView="100" workbookViewId="0">
      <selection activeCell="D12" sqref="D12:E12"/>
    </sheetView>
  </sheetViews>
  <sheetFormatPr defaultColWidth="8.625" defaultRowHeight="13.5"/>
  <cols>
    <col min="1" max="1" width="4.875" style="8" customWidth="1"/>
    <col min="2" max="2" width="8.625" style="8"/>
    <col min="3" max="3" width="7.625" style="8" customWidth="1"/>
    <col min="4" max="4" width="8.625" style="8"/>
    <col min="5" max="5" width="7.125" style="8" customWidth="1"/>
    <col min="6" max="6" width="6.375" style="8" customWidth="1"/>
    <col min="7" max="7" width="5.375" style="8" customWidth="1"/>
    <col min="8" max="8" width="4.875" style="8" customWidth="1"/>
    <col min="9" max="9" width="12.125" style="8" customWidth="1"/>
    <col min="10" max="10" width="7.875" style="8" customWidth="1"/>
    <col min="11" max="11" width="6.875" style="8" customWidth="1"/>
    <col min="12" max="12" width="7.875" style="8" customWidth="1"/>
    <col min="13" max="16384" width="8.625" style="8"/>
  </cols>
  <sheetData>
    <row r="1" spans="2:12" ht="28.5" customHeight="1">
      <c r="B1" s="8" t="s">
        <v>150</v>
      </c>
    </row>
    <row r="2" spans="2:12" ht="39" customHeight="1">
      <c r="B2" s="212" t="s">
        <v>178</v>
      </c>
      <c r="C2" s="212"/>
      <c r="D2" s="212"/>
      <c r="E2" s="212"/>
      <c r="F2" s="212"/>
      <c r="G2" s="212"/>
      <c r="H2" s="212"/>
      <c r="I2" s="212"/>
      <c r="J2" s="212"/>
      <c r="K2" s="212"/>
      <c r="L2" s="212"/>
    </row>
    <row r="3" spans="2:12" ht="19.5" customHeight="1" thickBot="1"/>
    <row r="4" spans="2:12" ht="27" customHeight="1" thickTop="1">
      <c r="B4" s="15"/>
      <c r="C4" s="376" t="s">
        <v>37</v>
      </c>
      <c r="D4" s="377"/>
      <c r="E4" s="376" t="s">
        <v>38</v>
      </c>
      <c r="F4" s="378"/>
      <c r="G4" s="378"/>
      <c r="H4" s="379" t="s">
        <v>39</v>
      </c>
      <c r="I4" s="380"/>
      <c r="J4" s="381"/>
      <c r="K4" s="378" t="s">
        <v>41</v>
      </c>
      <c r="L4" s="382"/>
    </row>
    <row r="5" spans="2:12" ht="21" customHeight="1">
      <c r="B5" s="14"/>
      <c r="C5" s="368"/>
      <c r="D5" s="369"/>
      <c r="E5" s="368"/>
      <c r="F5" s="338"/>
      <c r="G5" s="338"/>
      <c r="H5" s="384" t="s">
        <v>40</v>
      </c>
      <c r="I5" s="212"/>
      <c r="J5" s="385"/>
      <c r="K5" s="338"/>
      <c r="L5" s="383"/>
    </row>
    <row r="6" spans="2:12" ht="24.6" customHeight="1">
      <c r="B6" s="14"/>
      <c r="C6" s="386"/>
      <c r="D6" s="387"/>
      <c r="E6" s="386"/>
      <c r="F6" s="388"/>
      <c r="G6" s="388"/>
      <c r="H6" s="389">
        <f>C6-E6</f>
        <v>0</v>
      </c>
      <c r="I6" s="390"/>
      <c r="J6" s="391"/>
      <c r="K6" s="390">
        <f>D27</f>
        <v>0</v>
      </c>
      <c r="L6" s="392"/>
    </row>
    <row r="7" spans="2:12" ht="27" customHeight="1">
      <c r="B7" s="19" t="s">
        <v>36</v>
      </c>
      <c r="C7" s="393" t="s">
        <v>42</v>
      </c>
      <c r="D7" s="394"/>
      <c r="E7" s="393" t="s">
        <v>43</v>
      </c>
      <c r="F7" s="397"/>
      <c r="G7" s="397"/>
      <c r="H7" s="393" t="s">
        <v>45</v>
      </c>
      <c r="I7" s="397"/>
      <c r="J7" s="394"/>
      <c r="K7" s="397" t="s">
        <v>47</v>
      </c>
      <c r="L7" s="398"/>
    </row>
    <row r="8" spans="2:12" ht="26.1" customHeight="1">
      <c r="B8" s="13"/>
      <c r="C8" s="395"/>
      <c r="D8" s="396"/>
      <c r="E8" s="395" t="s">
        <v>44</v>
      </c>
      <c r="F8" s="399"/>
      <c r="G8" s="399"/>
      <c r="H8" s="395" t="s">
        <v>46</v>
      </c>
      <c r="I8" s="399"/>
      <c r="J8" s="396"/>
      <c r="K8" s="399" t="s">
        <v>148</v>
      </c>
      <c r="L8" s="400"/>
    </row>
    <row r="9" spans="2:12" ht="35.1" customHeight="1" thickBot="1">
      <c r="B9" s="12"/>
      <c r="C9" s="401" t="s">
        <v>181</v>
      </c>
      <c r="D9" s="402"/>
      <c r="E9" s="403">
        <f>K6</f>
        <v>0</v>
      </c>
      <c r="F9" s="404"/>
      <c r="G9" s="404"/>
      <c r="H9" s="403">
        <f>IF(H6&gt;E9,E9,H6)</f>
        <v>0</v>
      </c>
      <c r="I9" s="404"/>
      <c r="J9" s="405"/>
      <c r="K9" s="404">
        <f>ROUNDDOWN(H9/2,-3)</f>
        <v>0</v>
      </c>
      <c r="L9" s="406"/>
    </row>
    <row r="10" spans="2:12" ht="23.1" customHeight="1" thickTop="1" thickBot="1">
      <c r="B10" s="407" t="s">
        <v>48</v>
      </c>
      <c r="C10" s="408"/>
      <c r="D10" s="408"/>
      <c r="E10" s="408"/>
      <c r="F10" s="408"/>
      <c r="G10" s="408"/>
      <c r="H10" s="408"/>
      <c r="I10" s="408"/>
      <c r="J10" s="408"/>
      <c r="K10" s="408"/>
      <c r="L10" s="409"/>
    </row>
    <row r="11" spans="2:12" ht="20.100000000000001" customHeight="1" thickTop="1">
      <c r="B11" s="410" t="s">
        <v>49</v>
      </c>
      <c r="C11" s="411"/>
      <c r="D11" s="412" t="s">
        <v>50</v>
      </c>
      <c r="E11" s="413"/>
      <c r="F11" s="411" t="s">
        <v>51</v>
      </c>
      <c r="G11" s="411"/>
      <c r="H11" s="411"/>
      <c r="I11" s="411"/>
      <c r="J11" s="411"/>
      <c r="K11" s="411"/>
      <c r="L11" s="414"/>
    </row>
    <row r="12" spans="2:12" ht="20.100000000000001" customHeight="1">
      <c r="B12" s="415" t="s">
        <v>52</v>
      </c>
      <c r="C12" s="416"/>
      <c r="D12" s="447"/>
      <c r="E12" s="448"/>
      <c r="F12" s="416"/>
      <c r="G12" s="416"/>
      <c r="H12" s="416"/>
      <c r="I12" s="416"/>
      <c r="J12" s="416"/>
      <c r="K12" s="416"/>
      <c r="L12" s="417"/>
    </row>
    <row r="13" spans="2:12" ht="20.100000000000001" customHeight="1">
      <c r="B13" s="415" t="s">
        <v>53</v>
      </c>
      <c r="C13" s="416"/>
      <c r="D13" s="447" t="s">
        <v>62</v>
      </c>
      <c r="E13" s="448"/>
      <c r="F13" s="416"/>
      <c r="G13" s="416"/>
      <c r="H13" s="416"/>
      <c r="I13" s="416"/>
      <c r="J13" s="416"/>
      <c r="K13" s="416"/>
      <c r="L13" s="417"/>
    </row>
    <row r="14" spans="2:12" ht="20.100000000000001" customHeight="1">
      <c r="B14" s="415" t="s">
        <v>54</v>
      </c>
      <c r="C14" s="416"/>
      <c r="D14" s="447" t="s">
        <v>62</v>
      </c>
      <c r="E14" s="448"/>
      <c r="F14" s="416"/>
      <c r="G14" s="416"/>
      <c r="H14" s="416"/>
      <c r="I14" s="416"/>
      <c r="J14" s="416"/>
      <c r="K14" s="416"/>
      <c r="L14" s="417"/>
    </row>
    <row r="15" spans="2:12" ht="20.100000000000001" customHeight="1">
      <c r="B15" s="415" t="s">
        <v>55</v>
      </c>
      <c r="C15" s="416"/>
      <c r="D15" s="447" t="s">
        <v>62</v>
      </c>
      <c r="E15" s="448"/>
      <c r="F15" s="416" t="s">
        <v>63</v>
      </c>
      <c r="G15" s="416"/>
      <c r="H15" s="416"/>
      <c r="I15" s="416"/>
      <c r="J15" s="416"/>
      <c r="K15" s="416"/>
      <c r="L15" s="417"/>
    </row>
    <row r="16" spans="2:12" ht="20.100000000000001" customHeight="1">
      <c r="B16" s="415" t="s">
        <v>56</v>
      </c>
      <c r="C16" s="416"/>
      <c r="D16" s="447" t="s">
        <v>62</v>
      </c>
      <c r="E16" s="448"/>
      <c r="F16" s="416"/>
      <c r="G16" s="416"/>
      <c r="H16" s="416"/>
      <c r="I16" s="416"/>
      <c r="J16" s="416"/>
      <c r="K16" s="416"/>
      <c r="L16" s="417"/>
    </row>
    <row r="17" spans="2:12" ht="20.100000000000001" customHeight="1">
      <c r="B17" s="415" t="s">
        <v>56</v>
      </c>
      <c r="C17" s="416"/>
      <c r="D17" s="447" t="s">
        <v>62</v>
      </c>
      <c r="E17" s="448"/>
      <c r="F17" s="418"/>
      <c r="G17" s="418"/>
      <c r="H17" s="418"/>
      <c r="I17" s="418"/>
      <c r="J17" s="418"/>
      <c r="K17" s="418"/>
      <c r="L17" s="419"/>
    </row>
    <row r="18" spans="2:12" ht="20.100000000000001" customHeight="1">
      <c r="B18" s="415" t="s">
        <v>57</v>
      </c>
      <c r="C18" s="416"/>
      <c r="D18" s="447" t="s">
        <v>62</v>
      </c>
      <c r="E18" s="448"/>
      <c r="F18" s="418"/>
      <c r="G18" s="418"/>
      <c r="H18" s="418"/>
      <c r="I18" s="418"/>
      <c r="J18" s="418"/>
      <c r="K18" s="418"/>
      <c r="L18" s="419"/>
    </row>
    <row r="19" spans="2:12" ht="20.100000000000001" customHeight="1">
      <c r="B19" s="415" t="s">
        <v>56</v>
      </c>
      <c r="C19" s="416"/>
      <c r="D19" s="447" t="s">
        <v>62</v>
      </c>
      <c r="E19" s="448"/>
      <c r="F19" s="418"/>
      <c r="G19" s="418"/>
      <c r="H19" s="418"/>
      <c r="I19" s="418"/>
      <c r="J19" s="418"/>
      <c r="K19" s="418"/>
      <c r="L19" s="419"/>
    </row>
    <row r="20" spans="2:12" ht="20.100000000000001" customHeight="1">
      <c r="B20" s="415" t="s">
        <v>56</v>
      </c>
      <c r="C20" s="416"/>
      <c r="D20" s="447" t="s">
        <v>62</v>
      </c>
      <c r="E20" s="448"/>
      <c r="F20" s="418"/>
      <c r="G20" s="418"/>
      <c r="H20" s="418"/>
      <c r="I20" s="418"/>
      <c r="J20" s="418"/>
      <c r="K20" s="418"/>
      <c r="L20" s="419"/>
    </row>
    <row r="21" spans="2:12" ht="20.100000000000001" customHeight="1">
      <c r="B21" s="415" t="s">
        <v>58</v>
      </c>
      <c r="C21" s="416"/>
      <c r="D21" s="447" t="s">
        <v>62</v>
      </c>
      <c r="E21" s="448"/>
      <c r="F21" s="418"/>
      <c r="G21" s="418"/>
      <c r="H21" s="418"/>
      <c r="I21" s="418"/>
      <c r="J21" s="418"/>
      <c r="K21" s="418"/>
      <c r="L21" s="419"/>
    </row>
    <row r="22" spans="2:12" ht="20.100000000000001" customHeight="1">
      <c r="B22" s="415" t="s">
        <v>59</v>
      </c>
      <c r="C22" s="416"/>
      <c r="D22" s="447" t="s">
        <v>62</v>
      </c>
      <c r="E22" s="448"/>
      <c r="F22" s="418"/>
      <c r="G22" s="418"/>
      <c r="H22" s="418"/>
      <c r="I22" s="418"/>
      <c r="J22" s="418"/>
      <c r="K22" s="418"/>
      <c r="L22" s="419"/>
    </row>
    <row r="23" spans="2:12" ht="20.100000000000001" customHeight="1">
      <c r="B23" s="415" t="s">
        <v>60</v>
      </c>
      <c r="C23" s="416"/>
      <c r="D23" s="447" t="s">
        <v>62</v>
      </c>
      <c r="E23" s="448"/>
      <c r="F23" s="418"/>
      <c r="G23" s="418"/>
      <c r="H23" s="418"/>
      <c r="I23" s="418"/>
      <c r="J23" s="418"/>
      <c r="K23" s="418"/>
      <c r="L23" s="419"/>
    </row>
    <row r="24" spans="2:12" ht="20.100000000000001" customHeight="1">
      <c r="B24" s="415" t="s">
        <v>61</v>
      </c>
      <c r="C24" s="416"/>
      <c r="D24" s="447" t="s">
        <v>62</v>
      </c>
      <c r="E24" s="448"/>
      <c r="F24" s="418"/>
      <c r="G24" s="418"/>
      <c r="H24" s="418"/>
      <c r="I24" s="418"/>
      <c r="J24" s="418"/>
      <c r="K24" s="418"/>
      <c r="L24" s="419"/>
    </row>
    <row r="25" spans="2:12" ht="20.100000000000001" customHeight="1">
      <c r="B25" s="415" t="s">
        <v>56</v>
      </c>
      <c r="C25" s="416"/>
      <c r="D25" s="447" t="s">
        <v>62</v>
      </c>
      <c r="E25" s="448"/>
      <c r="F25" s="418"/>
      <c r="G25" s="418"/>
      <c r="H25" s="418"/>
      <c r="I25" s="418"/>
      <c r="J25" s="418"/>
      <c r="K25" s="418"/>
      <c r="L25" s="419"/>
    </row>
    <row r="26" spans="2:12" ht="20.100000000000001" customHeight="1">
      <c r="B26" s="415" t="s">
        <v>56</v>
      </c>
      <c r="C26" s="416"/>
      <c r="D26" s="447"/>
      <c r="E26" s="448"/>
      <c r="F26" s="418"/>
      <c r="G26" s="418"/>
      <c r="H26" s="418"/>
      <c r="I26" s="418"/>
      <c r="J26" s="418"/>
      <c r="K26" s="418"/>
      <c r="L26" s="419"/>
    </row>
    <row r="27" spans="2:12" ht="20.100000000000001" customHeight="1" thickBot="1">
      <c r="B27" s="420" t="s">
        <v>64</v>
      </c>
      <c r="C27" s="421"/>
      <c r="D27" s="401">
        <f>SUM(D12:E26)</f>
        <v>0</v>
      </c>
      <c r="E27" s="402"/>
      <c r="F27" s="422"/>
      <c r="G27" s="422"/>
      <c r="H27" s="422"/>
      <c r="I27" s="422"/>
      <c r="J27" s="422"/>
      <c r="K27" s="422"/>
      <c r="L27" s="423"/>
    </row>
    <row r="28" spans="2:12" ht="20.100000000000001" customHeight="1" thickTop="1" thickBot="1">
      <c r="B28" s="424" t="s">
        <v>65</v>
      </c>
      <c r="C28" s="425"/>
      <c r="D28" s="425"/>
      <c r="E28" s="425"/>
      <c r="F28" s="425"/>
      <c r="G28" s="425"/>
      <c r="H28" s="425"/>
      <c r="I28" s="425"/>
      <c r="J28" s="425"/>
      <c r="K28" s="425"/>
      <c r="L28" s="426"/>
    </row>
    <row r="29" spans="2:12" ht="27.75" thickTop="1">
      <c r="B29" s="410" t="s">
        <v>66</v>
      </c>
      <c r="C29" s="411"/>
      <c r="D29" s="427" t="s">
        <v>67</v>
      </c>
      <c r="E29" s="427"/>
      <c r="F29" s="427"/>
      <c r="G29" s="427" t="s">
        <v>68</v>
      </c>
      <c r="H29" s="427"/>
      <c r="I29" s="21" t="s">
        <v>69</v>
      </c>
      <c r="J29" s="427" t="s">
        <v>70</v>
      </c>
      <c r="K29" s="427"/>
      <c r="L29" s="20" t="s">
        <v>71</v>
      </c>
    </row>
    <row r="30" spans="2:12" ht="20.100000000000001" customHeight="1">
      <c r="B30" s="428"/>
      <c r="C30" s="429"/>
      <c r="D30" s="430"/>
      <c r="E30" s="430"/>
      <c r="F30" s="430"/>
      <c r="G30" s="431"/>
      <c r="H30" s="431"/>
      <c r="I30" s="26"/>
      <c r="J30" s="430"/>
      <c r="K30" s="430"/>
      <c r="L30" s="23"/>
    </row>
    <row r="31" spans="2:12" ht="20.100000000000001" customHeight="1">
      <c r="B31" s="432"/>
      <c r="C31" s="433"/>
      <c r="D31" s="430"/>
      <c r="E31" s="430"/>
      <c r="F31" s="430"/>
      <c r="G31" s="431"/>
      <c r="H31" s="431"/>
      <c r="I31" s="22"/>
      <c r="J31" s="430"/>
      <c r="K31" s="430"/>
      <c r="L31" s="23"/>
    </row>
    <row r="32" spans="2:12" ht="20.100000000000001" customHeight="1">
      <c r="B32" s="432"/>
      <c r="C32" s="433"/>
      <c r="D32" s="430"/>
      <c r="E32" s="430"/>
      <c r="F32" s="430"/>
      <c r="G32" s="431"/>
      <c r="H32" s="431"/>
      <c r="I32" s="22"/>
      <c r="J32" s="430"/>
      <c r="K32" s="430"/>
      <c r="L32" s="23"/>
    </row>
    <row r="33" spans="2:12" ht="20.100000000000001" customHeight="1">
      <c r="B33" s="432"/>
      <c r="C33" s="433"/>
      <c r="D33" s="430"/>
      <c r="E33" s="430"/>
      <c r="F33" s="430"/>
      <c r="G33" s="431"/>
      <c r="H33" s="431"/>
      <c r="I33" s="22"/>
      <c r="J33" s="430"/>
      <c r="K33" s="430"/>
      <c r="L33" s="23"/>
    </row>
    <row r="34" spans="2:12" ht="20.100000000000001" customHeight="1">
      <c r="B34" s="432"/>
      <c r="C34" s="433"/>
      <c r="D34" s="430"/>
      <c r="E34" s="430"/>
      <c r="F34" s="430"/>
      <c r="G34" s="431"/>
      <c r="H34" s="431"/>
      <c r="I34" s="22"/>
      <c r="J34" s="430"/>
      <c r="K34" s="430"/>
      <c r="L34" s="23"/>
    </row>
    <row r="35" spans="2:12" ht="20.100000000000001" customHeight="1" thickBot="1">
      <c r="B35" s="434"/>
      <c r="C35" s="435"/>
      <c r="D35" s="436"/>
      <c r="E35" s="436"/>
      <c r="F35" s="436"/>
      <c r="G35" s="437"/>
      <c r="H35" s="437"/>
      <c r="I35" s="24"/>
      <c r="J35" s="438"/>
      <c r="K35" s="438"/>
      <c r="L35" s="25"/>
    </row>
    <row r="36" spans="2:12" ht="14.25" thickTop="1">
      <c r="B36" s="7" t="s">
        <v>72</v>
      </c>
    </row>
  </sheetData>
  <mergeCells count="102">
    <mergeCell ref="B2:L2"/>
    <mergeCell ref="C4:D5"/>
    <mergeCell ref="E4:G5"/>
    <mergeCell ref="H4:J4"/>
    <mergeCell ref="K4:L5"/>
    <mergeCell ref="H5:J5"/>
    <mergeCell ref="K8:L8"/>
    <mergeCell ref="C9:D9"/>
    <mergeCell ref="E9:G9"/>
    <mergeCell ref="H9:J9"/>
    <mergeCell ref="K9:L9"/>
    <mergeCell ref="B10:L10"/>
    <mergeCell ref="C6:D6"/>
    <mergeCell ref="E6:G6"/>
    <mergeCell ref="H6:J6"/>
    <mergeCell ref="K6:L6"/>
    <mergeCell ref="C7:D8"/>
    <mergeCell ref="E7:G7"/>
    <mergeCell ref="H7:J7"/>
    <mergeCell ref="K7:L7"/>
    <mergeCell ref="E8:G8"/>
    <mergeCell ref="H8:J8"/>
    <mergeCell ref="B13:C13"/>
    <mergeCell ref="D13:E13"/>
    <mergeCell ref="F13:L13"/>
    <mergeCell ref="B14:C14"/>
    <mergeCell ref="D14:E14"/>
    <mergeCell ref="F14:L14"/>
    <mergeCell ref="B11:C11"/>
    <mergeCell ref="D11:E11"/>
    <mergeCell ref="F11:L11"/>
    <mergeCell ref="B12:C12"/>
    <mergeCell ref="D12:E12"/>
    <mergeCell ref="F12:L12"/>
    <mergeCell ref="B17:C17"/>
    <mergeCell ref="D17:E17"/>
    <mergeCell ref="F17:L17"/>
    <mergeCell ref="B18:C18"/>
    <mergeCell ref="D18:E18"/>
    <mergeCell ref="F18:L18"/>
    <mergeCell ref="B15:C15"/>
    <mergeCell ref="D15:E15"/>
    <mergeCell ref="F15:L15"/>
    <mergeCell ref="B16:C16"/>
    <mergeCell ref="D16:E16"/>
    <mergeCell ref="F16:L16"/>
    <mergeCell ref="B21:C21"/>
    <mergeCell ref="D21:E21"/>
    <mergeCell ref="F21:L21"/>
    <mergeCell ref="B22:C22"/>
    <mergeCell ref="D22:E22"/>
    <mergeCell ref="F22:L22"/>
    <mergeCell ref="B19:C19"/>
    <mergeCell ref="D19:E19"/>
    <mergeCell ref="F19:L19"/>
    <mergeCell ref="B20:C20"/>
    <mergeCell ref="D20:E20"/>
    <mergeCell ref="F20:L20"/>
    <mergeCell ref="B25:C25"/>
    <mergeCell ref="D25:E25"/>
    <mergeCell ref="F25:L25"/>
    <mergeCell ref="B26:C26"/>
    <mergeCell ref="D26:E26"/>
    <mergeCell ref="F26:L26"/>
    <mergeCell ref="B23:C23"/>
    <mergeCell ref="D23:E23"/>
    <mergeCell ref="F23:L23"/>
    <mergeCell ref="B24:C24"/>
    <mergeCell ref="D24:E24"/>
    <mergeCell ref="F24:L24"/>
    <mergeCell ref="B30:C30"/>
    <mergeCell ref="D30:F30"/>
    <mergeCell ref="G30:H30"/>
    <mergeCell ref="J30:K30"/>
    <mergeCell ref="B31:C31"/>
    <mergeCell ref="D31:F31"/>
    <mergeCell ref="G31:H31"/>
    <mergeCell ref="J31:K31"/>
    <mergeCell ref="B27:C27"/>
    <mergeCell ref="D27:E27"/>
    <mergeCell ref="F27:L27"/>
    <mergeCell ref="B28:L28"/>
    <mergeCell ref="B29:C29"/>
    <mergeCell ref="D29:F29"/>
    <mergeCell ref="G29:H29"/>
    <mergeCell ref="J29:K29"/>
    <mergeCell ref="B34:C34"/>
    <mergeCell ref="D34:F34"/>
    <mergeCell ref="G34:H34"/>
    <mergeCell ref="J34:K34"/>
    <mergeCell ref="B35:C35"/>
    <mergeCell ref="D35:F35"/>
    <mergeCell ref="G35:H35"/>
    <mergeCell ref="J35:K35"/>
    <mergeCell ref="B32:C32"/>
    <mergeCell ref="D32:F32"/>
    <mergeCell ref="G32:H32"/>
    <mergeCell ref="J32:K32"/>
    <mergeCell ref="B33:C33"/>
    <mergeCell ref="D33:F33"/>
    <mergeCell ref="G33:H33"/>
    <mergeCell ref="J33:K33"/>
  </mergeCells>
  <phoneticPr fontId="1"/>
  <printOptions horizontalCentered="1"/>
  <pageMargins left="0.70866141732283472" right="0.70866141732283472" top="0.74803149606299213" bottom="0.74803149606299213" header="0.31496062992125984" footer="0.31496062992125984"/>
  <pageSetup paperSize="9" scale="94"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別紙１</vt:lpstr>
      <vt:lpstr>別紙1-1</vt:lpstr>
      <vt:lpstr>別紙1-2</vt:lpstr>
      <vt:lpstr>別紙1-3</vt:lpstr>
      <vt:lpstr>別紙2</vt:lpstr>
      <vt:lpstr>別紙2-1</vt:lpstr>
      <vt:lpstr>別紙2-2</vt:lpstr>
      <vt:lpstr>別紙2-3</vt:lpstr>
      <vt:lpstr>'別紙1-1'!Print_Area</vt:lpstr>
      <vt:lpstr>'別紙1-2'!Print_Area</vt:lpstr>
      <vt:lpstr>'別紙1-3'!Print_Area</vt:lpstr>
      <vt:lpstr>別紙2!Print_Area</vt:lpstr>
      <vt:lpstr>'別紙2-1'!Print_Area</vt:lpstr>
      <vt:lpstr>'別紙2-2'!Print_Area</vt:lpstr>
      <vt:lpstr>'別紙2-3'!Print_Area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Akira N</dc:creator>
  <cp:lastModifiedBy>user</cp:lastModifiedBy>
  <cp:lastPrinted>2024-05-27T05:13:39Z</cp:lastPrinted>
  <dcterms:created xsi:type="dcterms:W3CDTF">2018-04-11T10:24:49Z</dcterms:created>
  <dcterms:modified xsi:type="dcterms:W3CDTF">2024-08-21T06:25:55Z</dcterms:modified>
</cp:coreProperties>
</file>