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6当初\公募要領\ホームページ公表用\HP用（国立公園・水インフラ）\二次公募掲載資料\r6co2mizu_yosiki2\"/>
    </mc:Choice>
  </mc:AlternateContent>
  <xr:revisionPtr revIDLastSave="0" documentId="13_ncr:1_{D6C9B53C-F8DE-40CA-9A2F-3ED0701A0279}" xr6:coauthVersionLast="47" xr6:coauthVersionMax="47" xr10:uidLastSave="{00000000-0000-0000-0000-000000000000}"/>
  <bookViews>
    <workbookView xWindow="13860" yWindow="1260" windowWidth="18285" windowHeight="14355" tabRatio="656" xr2:uid="{00000000-000D-0000-FFFF-FFFF00000000}"/>
  </bookViews>
  <sheets>
    <sheet name="再生可能エネルギー設備用" sheetId="2" r:id="rId1"/>
    <sheet name="省エネルギー設備用" sheetId="1" r:id="rId2"/>
  </sheets>
  <definedNames>
    <definedName name="_xlnm.Print_Area" localSheetId="0">再生可能エネルギー設備用!$A$1:$I$26</definedName>
    <definedName name="_xlnm.Print_Area" localSheetId="1">省エネルギー設備用!$B$1:$I$30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1" l="1"/>
  <c r="C26" i="2"/>
  <c r="F17" i="2"/>
  <c r="G17" i="2" s="1"/>
  <c r="F19" i="2"/>
  <c r="F18" i="2"/>
  <c r="G15" i="2"/>
  <c r="G16" i="2"/>
  <c r="G18" i="2"/>
  <c r="G19" i="2"/>
  <c r="H9" i="2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F2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G29" i="1"/>
  <c r="G2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Akira N</author>
    <author>user</author>
  </authors>
  <commentList>
    <comment ref="C8" authorId="0" shapeId="0" xr:uid="{00000000-0006-0000-0000-000001000000}">
      <text>
        <r>
          <rPr>
            <b/>
            <sz val="8"/>
            <color indexed="81"/>
            <rFont val="MS P ゴシック"/>
            <family val="3"/>
            <charset val="128"/>
          </rPr>
          <t>〇公募要領の対象施設・設備名を記載
〇高効率モーター、高効率ポンプを一体として改修する場合は高効率モーター・ポンプと記載</t>
        </r>
      </text>
    </comment>
    <comment ref="D8" authorId="1" shapeId="0" xr:uid="{4DFA7799-E1E7-49D0-B07B-0133D842D9BE}">
      <text>
        <r>
          <rPr>
            <sz val="8"/>
            <color indexed="81"/>
            <rFont val="MS P ゴシック"/>
            <family val="3"/>
            <charset val="128"/>
          </rPr>
          <t>記載例
・送水ポンプ用インバーター盤
・送水ポンプ設備　　等</t>
        </r>
      </text>
    </comment>
    <comment ref="E8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F9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  <comment ref="G9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  <comment ref="H10" authorId="1" shapeId="0" xr:uid="{72E294A4-9D3A-4A67-B67D-2975A4B95475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  <comment ref="I10" authorId="1" shapeId="0" xr:uid="{D89BA683-E917-41D8-851B-81D350494138}">
      <text>
        <r>
          <rPr>
            <sz val="9"/>
            <color indexed="81"/>
            <rFont val="MS P ゴシック"/>
            <family val="3"/>
            <charset val="128"/>
          </rPr>
          <t xml:space="preserve">公募要領の対象施設・設備 15％以上
</t>
        </r>
      </text>
    </comment>
  </commentList>
</comments>
</file>

<file path=xl/sharedStrings.xml><?xml version="1.0" encoding="utf-8"?>
<sst xmlns="http://schemas.openxmlformats.org/spreadsheetml/2006/main" count="56" uniqueCount="51">
  <si>
    <t>使用エネルギーの種別</t>
    <rPh sb="0" eb="2">
      <t>シヨウ</t>
    </rPh>
    <rPh sb="8" eb="10">
      <t>シュベツ</t>
    </rPh>
    <phoneticPr fontId="2"/>
  </si>
  <si>
    <t>合計</t>
    <rPh sb="0" eb="2">
      <t>ゴウケイ</t>
    </rPh>
    <phoneticPr fontId="2"/>
  </si>
  <si>
    <t>①改修前</t>
    <rPh sb="1" eb="4">
      <t>カイシュウマエ</t>
    </rPh>
    <phoneticPr fontId="2"/>
  </si>
  <si>
    <t>②改修後</t>
    <rPh sb="1" eb="4">
      <t>カイシュウゴ</t>
    </rPh>
    <phoneticPr fontId="2"/>
  </si>
  <si>
    <t>申請者名：　　</t>
    <rPh sb="0" eb="3">
      <t>シンセイシャ</t>
    </rPh>
    <rPh sb="3" eb="4">
      <t>メイ</t>
    </rPh>
    <phoneticPr fontId="2"/>
  </si>
  <si>
    <t>建物（施設）名</t>
    <rPh sb="0" eb="2">
      <t>タテモノ</t>
    </rPh>
    <rPh sb="3" eb="5">
      <t>シセツ</t>
    </rPh>
    <rPh sb="6" eb="7">
      <t>メイ</t>
    </rPh>
    <phoneticPr fontId="2"/>
  </si>
  <si>
    <t>削減率</t>
    <rPh sb="0" eb="3">
      <t>サクゲンリツ</t>
    </rPh>
    <phoneticPr fontId="2"/>
  </si>
  <si>
    <t>　</t>
    <phoneticPr fontId="2"/>
  </si>
  <si>
    <t>年間CO2排出量
（ｔCO2/年）</t>
    <rPh sb="0" eb="2">
      <t>ネンカン</t>
    </rPh>
    <rPh sb="5" eb="8">
      <t>ハイシュツリョウ</t>
    </rPh>
    <phoneticPr fontId="2"/>
  </si>
  <si>
    <t>年間CO2削減量（ｔCO2/年）</t>
    <rPh sb="0" eb="2">
      <t>ネンカン</t>
    </rPh>
    <rPh sb="5" eb="7">
      <t>サクゲン</t>
    </rPh>
    <rPh sb="7" eb="8">
      <t>リョウ</t>
    </rPh>
    <rPh sb="14" eb="15">
      <t>ネン</t>
    </rPh>
    <phoneticPr fontId="2"/>
  </si>
  <si>
    <t>対象施設・設備名</t>
    <rPh sb="0" eb="2">
      <t>タイショウ</t>
    </rPh>
    <rPh sb="2" eb="4">
      <t>シセツ</t>
    </rPh>
    <rPh sb="5" eb="7">
      <t>セツビ</t>
    </rPh>
    <rPh sb="7" eb="8">
      <t>ナ</t>
    </rPh>
    <phoneticPr fontId="2"/>
  </si>
  <si>
    <t>設備名</t>
    <rPh sb="0" eb="2">
      <t>セツビ</t>
    </rPh>
    <rPh sb="2" eb="3">
      <t>ナ</t>
    </rPh>
    <phoneticPr fontId="2"/>
  </si>
  <si>
    <t>年間CO2削減率（％）</t>
    <rPh sb="0" eb="2">
      <t>ネンカン</t>
    </rPh>
    <rPh sb="5" eb="7">
      <t>サクゲン</t>
    </rPh>
    <rPh sb="7" eb="8">
      <t>リツ</t>
    </rPh>
    <phoneticPr fontId="2"/>
  </si>
  <si>
    <t>③＝①-②</t>
    <phoneticPr fontId="2"/>
  </si>
  <si>
    <t>③/①×100</t>
    <phoneticPr fontId="2"/>
  </si>
  <si>
    <t xml:space="preserve"> </t>
    <phoneticPr fontId="2"/>
  </si>
  <si>
    <t>設置設備</t>
    <rPh sb="0" eb="2">
      <t>セッチ</t>
    </rPh>
    <rPh sb="2" eb="4">
      <t>セツビ</t>
    </rPh>
    <phoneticPr fontId="2"/>
  </si>
  <si>
    <t>※本表では、再生可能エネルギー施設・設備を導入することにより、削減されるCo2排出量の削減率を計算する。</t>
    <rPh sb="1" eb="2">
      <t>ホン</t>
    </rPh>
    <rPh sb="2" eb="3">
      <t>ヒョウ</t>
    </rPh>
    <rPh sb="6" eb="8">
      <t>サイセイ</t>
    </rPh>
    <rPh sb="8" eb="10">
      <t>カノウ</t>
    </rPh>
    <rPh sb="15" eb="17">
      <t>シセツ</t>
    </rPh>
    <rPh sb="18" eb="20">
      <t>セツビ</t>
    </rPh>
    <rPh sb="21" eb="23">
      <t>ドウニュウ</t>
    </rPh>
    <rPh sb="31" eb="33">
      <t>サクゲン</t>
    </rPh>
    <rPh sb="39" eb="41">
      <t>ハイシュツ</t>
    </rPh>
    <rPh sb="41" eb="42">
      <t>リョウ</t>
    </rPh>
    <rPh sb="43" eb="45">
      <t>サクゲン</t>
    </rPh>
    <rPh sb="45" eb="46">
      <t>リツ</t>
    </rPh>
    <rPh sb="47" eb="49">
      <t>ケイサン</t>
    </rPh>
    <phoneticPr fontId="2"/>
  </si>
  <si>
    <t>co2換算係数</t>
    <rPh sb="3" eb="5">
      <t>カンサン</t>
    </rPh>
    <rPh sb="5" eb="7">
      <t>ケイスウ</t>
    </rPh>
    <phoneticPr fontId="2"/>
  </si>
  <si>
    <t>設置設備名</t>
    <rPh sb="0" eb="2">
      <t>セッチ</t>
    </rPh>
    <rPh sb="2" eb="4">
      <t>セツビ</t>
    </rPh>
    <rPh sb="4" eb="5">
      <t>ナ</t>
    </rPh>
    <phoneticPr fontId="2"/>
  </si>
  <si>
    <t>年間発電量・削減電力量
（ｋｗｈ）　　</t>
    <rPh sb="0" eb="2">
      <t>ネンカン</t>
    </rPh>
    <rPh sb="2" eb="4">
      <t>ハツデン</t>
    </rPh>
    <rPh sb="4" eb="5">
      <t>リョウ</t>
    </rPh>
    <rPh sb="6" eb="8">
      <t>サクゲン</t>
    </rPh>
    <rPh sb="8" eb="10">
      <t>デンリョク</t>
    </rPh>
    <rPh sb="10" eb="11">
      <t>リョウ</t>
    </rPh>
    <phoneticPr fontId="2"/>
  </si>
  <si>
    <t>①排出CO2削減見込み量（ｔ）　</t>
    <phoneticPr fontId="2"/>
  </si>
  <si>
    <t>過去1年又は過去2か年の平均使用量から年間CO2排出量を算出する。</t>
    <rPh sb="0" eb="2">
      <t>カコ</t>
    </rPh>
    <rPh sb="3" eb="4">
      <t>ネン</t>
    </rPh>
    <rPh sb="4" eb="5">
      <t>マタ</t>
    </rPh>
    <rPh sb="6" eb="8">
      <t>カコ</t>
    </rPh>
    <rPh sb="10" eb="11">
      <t>ネン</t>
    </rPh>
    <rPh sb="12" eb="14">
      <t>ヘイキン</t>
    </rPh>
    <rPh sb="14" eb="17">
      <t>シヨウリョウ</t>
    </rPh>
    <rPh sb="19" eb="21">
      <t>ネンカン</t>
    </rPh>
    <rPh sb="24" eb="26">
      <t>ハイシュツ</t>
    </rPh>
    <rPh sb="26" eb="27">
      <t>リョウ</t>
    </rPh>
    <rPh sb="28" eb="30">
      <t>サンシュツ</t>
    </rPh>
    <phoneticPr fontId="2"/>
  </si>
  <si>
    <t>電力使用量</t>
    <rPh sb="0" eb="2">
      <t>デンリョク</t>
    </rPh>
    <rPh sb="2" eb="5">
      <t>シヨウリョウ</t>
    </rPh>
    <phoneticPr fontId="2"/>
  </si>
  <si>
    <t>LPG使用量</t>
    <rPh sb="3" eb="5">
      <t>シヨウ</t>
    </rPh>
    <rPh sb="5" eb="6">
      <t>リョウ</t>
    </rPh>
    <phoneticPr fontId="2"/>
  </si>
  <si>
    <t>灯油使用量</t>
    <rPh sb="0" eb="2">
      <t>トウユ</t>
    </rPh>
    <rPh sb="2" eb="5">
      <t>シヨウリョウ</t>
    </rPh>
    <phoneticPr fontId="2"/>
  </si>
  <si>
    <t>使用量</t>
    <rPh sb="0" eb="3">
      <t>シヨウリョウ</t>
    </rPh>
    <phoneticPr fontId="2"/>
  </si>
  <si>
    <t>単位</t>
    <rPh sb="0" eb="2">
      <t>タンイ</t>
    </rPh>
    <phoneticPr fontId="2"/>
  </si>
  <si>
    <t>ｋｗｈ</t>
    <phoneticPr fontId="2"/>
  </si>
  <si>
    <t>L</t>
    <phoneticPr fontId="2"/>
  </si>
  <si>
    <t>㎥</t>
    <phoneticPr fontId="2"/>
  </si>
  <si>
    <t>C02排出係数</t>
    <rPh sb="3" eb="5">
      <t>ハイシュツ</t>
    </rPh>
    <rPh sb="5" eb="7">
      <t>ケイスウ</t>
    </rPh>
    <phoneticPr fontId="2"/>
  </si>
  <si>
    <t>計</t>
    <rPh sb="0" eb="1">
      <t>ケイ</t>
    </rPh>
    <phoneticPr fontId="2"/>
  </si>
  <si>
    <t>排出Co2削減見込み(t)①</t>
    <rPh sb="0" eb="2">
      <t>ハイシュツ</t>
    </rPh>
    <rPh sb="5" eb="7">
      <t>サクゲン</t>
    </rPh>
    <rPh sb="7" eb="9">
      <t>ミコ</t>
    </rPh>
    <phoneticPr fontId="2"/>
  </si>
  <si>
    <t>改修前CO2排出量(t)②</t>
    <rPh sb="0" eb="2">
      <t>カイシュウ</t>
    </rPh>
    <rPh sb="2" eb="3">
      <t>マエ</t>
    </rPh>
    <rPh sb="6" eb="8">
      <t>ハイシュツ</t>
    </rPh>
    <rPh sb="8" eb="9">
      <t>リョウ</t>
    </rPh>
    <phoneticPr fontId="2"/>
  </si>
  <si>
    <t>※算出の基礎となった使用量のエビデンスを添付すること。
　按分等を行う場合はその説明資料を添付すること。</t>
    <rPh sb="1" eb="3">
      <t>サンシュツ</t>
    </rPh>
    <rPh sb="4" eb="6">
      <t>キソ</t>
    </rPh>
    <rPh sb="10" eb="13">
      <t>シヨウリョウ</t>
    </rPh>
    <rPh sb="20" eb="22">
      <t>テンプ</t>
    </rPh>
    <rPh sb="29" eb="31">
      <t>アンブン</t>
    </rPh>
    <rPh sb="31" eb="32">
      <t>トウ</t>
    </rPh>
    <rPh sb="33" eb="34">
      <t>オコナ</t>
    </rPh>
    <rPh sb="35" eb="37">
      <t>バアイ</t>
    </rPh>
    <rPh sb="40" eb="42">
      <t>セツメイ</t>
    </rPh>
    <rPh sb="42" eb="44">
      <t>シリョウ</t>
    </rPh>
    <rPh sb="45" eb="47">
      <t>テンプ</t>
    </rPh>
    <phoneticPr fontId="2"/>
  </si>
  <si>
    <t>②　再生可能エネルギー施設・設備を設置する施設において排出されたCO２（ｔ）　</t>
    <phoneticPr fontId="2"/>
  </si>
  <si>
    <t>③　削減率　</t>
    <rPh sb="2" eb="4">
      <t>サクゲン</t>
    </rPh>
    <rPh sb="4" eb="5">
      <t>リツ</t>
    </rPh>
    <phoneticPr fontId="2"/>
  </si>
  <si>
    <t>A重油使用量</t>
    <rPh sb="1" eb="3">
      <t>ジュウユ</t>
    </rPh>
    <rPh sb="3" eb="6">
      <t>シヨウリョウ</t>
    </rPh>
    <phoneticPr fontId="2"/>
  </si>
  <si>
    <t>都市ガス使用量</t>
    <rPh sb="0" eb="2">
      <t>トシ</t>
    </rPh>
    <rPh sb="4" eb="7">
      <t>シヨウリョウ</t>
    </rPh>
    <phoneticPr fontId="2"/>
  </si>
  <si>
    <t>　</t>
    <phoneticPr fontId="2"/>
  </si>
  <si>
    <t>太陽光発電</t>
    <rPh sb="0" eb="3">
      <t>タイヨウコウ</t>
    </rPh>
    <rPh sb="3" eb="5">
      <t>ハツデン</t>
    </rPh>
    <phoneticPr fontId="2"/>
  </si>
  <si>
    <t>小水力発電</t>
    <rPh sb="0" eb="1">
      <t>ショウ</t>
    </rPh>
    <rPh sb="1" eb="3">
      <t>スイリョク</t>
    </rPh>
    <rPh sb="3" eb="5">
      <t>ハツデン</t>
    </rPh>
    <phoneticPr fontId="2"/>
  </si>
  <si>
    <t>風力発電</t>
    <rPh sb="0" eb="2">
      <t>フウリョク</t>
    </rPh>
    <rPh sb="2" eb="4">
      <t>ハツデン</t>
    </rPh>
    <phoneticPr fontId="2"/>
  </si>
  <si>
    <t>ヒートポンプ</t>
    <phoneticPr fontId="2"/>
  </si>
  <si>
    <t>※但し、ヒートポンプ設置の場合は、ヒートポンプによるエネルギー削減効果が及ぶ設備に係るエネルギー使用量とする。</t>
    <rPh sb="1" eb="2">
      <t>タダ</t>
    </rPh>
    <rPh sb="10" eb="12">
      <t>セッチ</t>
    </rPh>
    <rPh sb="13" eb="15">
      <t>バアイ</t>
    </rPh>
    <rPh sb="31" eb="33">
      <t>サクゲン</t>
    </rPh>
    <rPh sb="33" eb="35">
      <t>コウカ</t>
    </rPh>
    <rPh sb="36" eb="37">
      <t>オヨ</t>
    </rPh>
    <rPh sb="38" eb="40">
      <t>セツビ</t>
    </rPh>
    <rPh sb="41" eb="42">
      <t>カカ</t>
    </rPh>
    <rPh sb="48" eb="51">
      <t>シヨウリョウ</t>
    </rPh>
    <phoneticPr fontId="2"/>
  </si>
  <si>
    <t>計算式　　①排出CO2削減見込み量　
　　　　　　　発電設備は年間発電見込み量（ｋｗｈ）×０．４３４/１０００＝　ｔ
　　　　　　　ヒートポンプ設置による年間削減電力量見込み量（ｋｗｈ）×０．４３４/１０００＝　ｔ
　　　　　②再生可能エネルギー施設・設備を設置する施設において排出されたCO2
　　　　　　　　　　　　　　　　　　　　　　　　　　①/②×100　　（％）　　　</t>
    <rPh sb="0" eb="2">
      <t>ケイサン</t>
    </rPh>
    <rPh sb="2" eb="3">
      <t>シキ</t>
    </rPh>
    <rPh sb="6" eb="8">
      <t>ハイシュツ</t>
    </rPh>
    <rPh sb="11" eb="13">
      <t>サクゲン</t>
    </rPh>
    <rPh sb="13" eb="15">
      <t>ミコ</t>
    </rPh>
    <rPh sb="16" eb="17">
      <t>リョウ</t>
    </rPh>
    <rPh sb="26" eb="28">
      <t>ハツデン</t>
    </rPh>
    <rPh sb="28" eb="30">
      <t>セツビ</t>
    </rPh>
    <rPh sb="31" eb="33">
      <t>ネンカン</t>
    </rPh>
    <rPh sb="33" eb="35">
      <t>ハツデン</t>
    </rPh>
    <rPh sb="35" eb="37">
      <t>ミコ</t>
    </rPh>
    <rPh sb="38" eb="39">
      <t>リョウ</t>
    </rPh>
    <rPh sb="77" eb="79">
      <t>ネンカン</t>
    </rPh>
    <rPh sb="79" eb="81">
      <t>サクゲン</t>
    </rPh>
    <rPh sb="81" eb="83">
      <t>デンリョク</t>
    </rPh>
    <rPh sb="83" eb="84">
      <t>リョウ</t>
    </rPh>
    <rPh sb="84" eb="86">
      <t>ミコ</t>
    </rPh>
    <rPh sb="87" eb="88">
      <t>リョウ</t>
    </rPh>
    <rPh sb="114" eb="116">
      <t>サイセイ</t>
    </rPh>
    <rPh sb="116" eb="118">
      <t>カノウ</t>
    </rPh>
    <rPh sb="123" eb="125">
      <t>シセツ</t>
    </rPh>
    <rPh sb="126" eb="128">
      <t>セツビ</t>
    </rPh>
    <rPh sb="129" eb="131">
      <t>セッチ</t>
    </rPh>
    <rPh sb="133" eb="135">
      <t>シセツ</t>
    </rPh>
    <rPh sb="139" eb="141">
      <t>ハイシュツ</t>
    </rPh>
    <phoneticPr fontId="2"/>
  </si>
  <si>
    <t>※省CO2排出量集計表（再生可能エネルギー用）に記載の排出係数を用い、改修前後がわかるように計算書を作成してください。
　年間エネルギー消費量から改修前後の二酸化炭素排出量を計算し、下記に記入してください。</t>
    <rPh sb="24" eb="26">
      <t>キサイ</t>
    </rPh>
    <rPh sb="27" eb="31">
      <t>ハイシュツケイスウ</t>
    </rPh>
    <rPh sb="32" eb="33">
      <t>モチ</t>
    </rPh>
    <rPh sb="34" eb="36">
      <t>カイシュウ</t>
    </rPh>
    <rPh sb="36" eb="38">
      <t>ゼンゴ</t>
    </rPh>
    <rPh sb="39" eb="42">
      <t>ニサンカ</t>
    </rPh>
    <rPh sb="42" eb="44">
      <t>タンソ</t>
    </rPh>
    <rPh sb="44" eb="46">
      <t>ハイシュツ</t>
    </rPh>
    <rPh sb="46" eb="47">
      <t>リョウ</t>
    </rPh>
    <rPh sb="48" eb="50">
      <t>ケイサン</t>
    </rPh>
    <rPh sb="52" eb="54">
      <t>カキ</t>
    </rPh>
    <rPh sb="55" eb="57">
      <t>キニュウ</t>
    </rPh>
    <phoneticPr fontId="2"/>
  </si>
  <si>
    <t>省CO2排出量集計表（再生可能エネルギー設備用）</t>
    <rPh sb="0" eb="1">
      <t>ショウ</t>
    </rPh>
    <rPh sb="4" eb="7">
      <t>ハイシュツリョウ</t>
    </rPh>
    <rPh sb="7" eb="10">
      <t>シュウケイヒョウ</t>
    </rPh>
    <rPh sb="11" eb="13">
      <t>サイセイ</t>
    </rPh>
    <rPh sb="13" eb="15">
      <t>カノウ</t>
    </rPh>
    <rPh sb="20" eb="22">
      <t>セツビ</t>
    </rPh>
    <rPh sb="22" eb="23">
      <t>ヨウ</t>
    </rPh>
    <phoneticPr fontId="2"/>
  </si>
  <si>
    <t>省CO2排出量集計表（省エネルギー設備用）</t>
    <rPh sb="0" eb="1">
      <t>ショウ</t>
    </rPh>
    <rPh sb="4" eb="7">
      <t>ハイシュツリョウ</t>
    </rPh>
    <rPh sb="7" eb="10">
      <t>シュウケイヒョウ</t>
    </rPh>
    <phoneticPr fontId="2"/>
  </si>
  <si>
    <r>
      <t>※</t>
    </r>
    <r>
      <rPr>
        <sz val="9"/>
        <color rgb="FFFF0000"/>
        <rFont val="ＭＳ ゴシック"/>
        <family val="3"/>
        <charset val="128"/>
      </rPr>
      <t>建物（施設）ごとに本シートをコピーして作成してください</t>
    </r>
    <r>
      <rPr>
        <sz val="9"/>
        <color theme="1"/>
        <rFont val="ＭＳ ゴシック"/>
        <family val="3"/>
        <charset val="128"/>
      </rPr>
      <t>。設備単位で、改修前と比して、CO2排出量を削減できること.</t>
    </r>
    <rPh sb="1" eb="3">
      <t>タテモノ</t>
    </rPh>
    <rPh sb="4" eb="6">
      <t>シセツ</t>
    </rPh>
    <rPh sb="10" eb="11">
      <t>ホン</t>
    </rPh>
    <rPh sb="29" eb="31">
      <t>セツビ</t>
    </rPh>
    <rPh sb="31" eb="33">
      <t>タンイ</t>
    </rPh>
    <rPh sb="35" eb="37">
      <t>カイシュウ</t>
    </rPh>
    <rPh sb="37" eb="38">
      <t>マエ</t>
    </rPh>
    <rPh sb="39" eb="40">
      <t>ヒ</t>
    </rPh>
    <rPh sb="46" eb="48">
      <t>ハイシュツ</t>
    </rPh>
    <rPh sb="48" eb="49">
      <t>リョウ</t>
    </rPh>
    <rPh sb="50" eb="52">
      <t>サクゲン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</si>
</sst>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%"/>
    <numFmt numFmtId="178" formatCode="0.00_);[Red]\(0.00\)"/>
    <numFmt numFmtId="179" formatCode="#,##0_ "/>
  </numFmts>
  <fonts count="2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  <font>
      <sz val="8"/>
      <color indexed="81"/>
      <name val="MS P ゴシック"/>
      <family val="3"/>
      <charset val="128"/>
    </font>
    <font>
      <sz val="11"/>
      <color theme="1"/>
      <name val="MS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MSゴシック"/>
      <family val="3"/>
      <charset val="128"/>
    </font>
    <font>
      <b/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2"/>
      <color rgb="FFFF000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8C8C8C"/>
      </left>
      <right style="thin">
        <color rgb="FF8C8C8C"/>
      </right>
      <top style="thin">
        <color rgb="FF8C8C8C"/>
      </top>
      <bottom style="thin">
        <color rgb="FF8C8C8C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9" fillId="0" borderId="0" xfId="0" applyFont="1">
      <alignment vertical="center"/>
    </xf>
    <xf numFmtId="176" fontId="7" fillId="0" borderId="2" xfId="0" applyNumberFormat="1" applyFont="1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177" fontId="7" fillId="0" borderId="9" xfId="0" applyNumberFormat="1" applyFont="1" applyBorder="1">
      <alignment vertical="center"/>
    </xf>
    <xf numFmtId="176" fontId="3" fillId="0" borderId="2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0" fontId="3" fillId="0" borderId="15" xfId="0" applyFont="1" applyBorder="1">
      <alignment vertical="center"/>
    </xf>
    <xf numFmtId="178" fontId="0" fillId="0" borderId="18" xfId="0" applyNumberFormat="1" applyBorder="1">
      <alignment vertical="center"/>
    </xf>
    <xf numFmtId="0" fontId="17" fillId="0" borderId="1" xfId="0" applyFont="1" applyBorder="1" applyAlignment="1">
      <alignment horizontal="right" vertical="center"/>
    </xf>
    <xf numFmtId="178" fontId="17" fillId="0" borderId="18" xfId="2" applyNumberFormat="1" applyFont="1" applyFill="1" applyBorder="1" applyAlignment="1">
      <alignment horizontal="right" vertical="center"/>
    </xf>
    <xf numFmtId="178" fontId="17" fillId="0" borderId="18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 wrapText="1"/>
    </xf>
    <xf numFmtId="0" fontId="3" fillId="0" borderId="19" xfId="0" applyFont="1" applyBorder="1">
      <alignment vertical="center"/>
    </xf>
    <xf numFmtId="179" fontId="3" fillId="4" borderId="1" xfId="0" applyNumberFormat="1" applyFont="1" applyFill="1" applyBorder="1">
      <alignment vertical="center"/>
    </xf>
    <xf numFmtId="0" fontId="3" fillId="2" borderId="0" xfId="0" applyFont="1" applyFill="1" applyAlignment="1">
      <alignment horizontal="left" vertical="center"/>
    </xf>
    <xf numFmtId="0" fontId="0" fillId="0" borderId="0" xfId="0">
      <alignment vertical="center"/>
    </xf>
    <xf numFmtId="0" fontId="18" fillId="0" borderId="0" xfId="0" applyFont="1" applyAlignment="1">
      <alignment vertical="center" wrapText="1"/>
    </xf>
    <xf numFmtId="0" fontId="16" fillId="0" borderId="0" xfId="0" applyFont="1">
      <alignment vertical="center"/>
    </xf>
    <xf numFmtId="177" fontId="5" fillId="0" borderId="16" xfId="0" applyNumberFormat="1" applyFont="1" applyBorder="1">
      <alignment vertical="center"/>
    </xf>
    <xf numFmtId="177" fontId="19" fillId="0" borderId="17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>
      <alignment vertical="center"/>
    </xf>
    <xf numFmtId="0" fontId="3" fillId="0" borderId="2" xfId="0" applyFont="1" applyBorder="1">
      <alignment vertical="center"/>
    </xf>
    <xf numFmtId="0" fontId="0" fillId="0" borderId="14" xfId="0" applyBorder="1">
      <alignment vertical="center"/>
    </xf>
    <xf numFmtId="0" fontId="3" fillId="0" borderId="0" xfId="0" applyFont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9" fontId="0" fillId="4" borderId="2" xfId="0" applyNumberFormat="1" applyFill="1" applyBorder="1">
      <alignment vertical="center"/>
    </xf>
    <xf numFmtId="179" fontId="0" fillId="4" borderId="14" xfId="0" applyNumberFormat="1" applyFill="1" applyBorder="1">
      <alignment vertical="center"/>
    </xf>
    <xf numFmtId="0" fontId="18" fillId="0" borderId="13" xfId="0" applyFont="1" applyBorder="1" applyAlignment="1">
      <alignment vertical="center" wrapText="1"/>
    </xf>
    <xf numFmtId="0" fontId="16" fillId="0" borderId="13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6" fontId="3" fillId="0" borderId="2" xfId="0" applyNumberFormat="1" applyFont="1" applyBorder="1">
      <alignment vertical="center"/>
    </xf>
    <xf numFmtId="176" fontId="0" fillId="0" borderId="14" xfId="0" applyNumberFormat="1" applyBorder="1">
      <alignment vertical="center"/>
    </xf>
    <xf numFmtId="177" fontId="5" fillId="3" borderId="10" xfId="1" applyNumberFormat="1" applyFont="1" applyFill="1" applyBorder="1" applyAlignment="1">
      <alignment vertical="center"/>
    </xf>
    <xf numFmtId="177" fontId="0" fillId="0" borderId="11" xfId="0" applyNumberFormat="1" applyBorder="1">
      <alignment vertical="center"/>
    </xf>
    <xf numFmtId="0" fontId="7" fillId="0" borderId="0" xfId="0" applyFont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F6EC3-E882-4D6A-AF12-7DBDBCB6F403}">
  <sheetPr>
    <pageSetUpPr fitToPage="1"/>
  </sheetPr>
  <dimension ref="B1:M26"/>
  <sheetViews>
    <sheetView tabSelected="1" view="pageBreakPreview" zoomScale="120" zoomScaleNormal="120" zoomScaleSheetLayoutView="120" workbookViewId="0">
      <selection activeCell="B3" sqref="B3:I3"/>
    </sheetView>
  </sheetViews>
  <sheetFormatPr defaultColWidth="8.625" defaultRowHeight="12"/>
  <cols>
    <col min="1" max="1" width="2" style="1" customWidth="1"/>
    <col min="2" max="2" width="9.75" style="1" customWidth="1"/>
    <col min="3" max="3" width="8" style="1" customWidth="1"/>
    <col min="4" max="4" width="12.625" style="1" customWidth="1"/>
    <col min="5" max="5" width="10.125" style="1" customWidth="1"/>
    <col min="6" max="6" width="9.5" style="1" customWidth="1"/>
    <col min="7" max="7" width="9.25" style="1" customWidth="1"/>
    <col min="8" max="8" width="12.625" style="1" customWidth="1"/>
    <col min="9" max="9" width="10" style="1" customWidth="1"/>
    <col min="10" max="16384" width="8.625" style="1"/>
  </cols>
  <sheetData>
    <row r="1" spans="2:13" ht="18.75">
      <c r="F1" s="28" t="s">
        <v>4</v>
      </c>
      <c r="G1" s="28"/>
      <c r="H1" s="28"/>
      <c r="I1" s="29"/>
    </row>
    <row r="3" spans="2:13" ht="18.399999999999999" customHeight="1">
      <c r="B3" s="34" t="s">
        <v>48</v>
      </c>
      <c r="C3" s="35"/>
      <c r="D3" s="35"/>
      <c r="E3" s="35"/>
      <c r="F3" s="35"/>
      <c r="G3" s="35"/>
      <c r="H3" s="35"/>
      <c r="I3" s="35"/>
    </row>
    <row r="4" spans="2:13" ht="14.25">
      <c r="B4" s="2"/>
      <c r="C4" s="2"/>
      <c r="D4" s="2"/>
      <c r="E4" s="2"/>
      <c r="F4" s="2"/>
      <c r="G4" s="2"/>
    </row>
    <row r="5" spans="2:13" ht="26.45" customHeight="1">
      <c r="B5" s="36" t="s">
        <v>17</v>
      </c>
      <c r="C5" s="36"/>
      <c r="D5" s="36"/>
      <c r="E5" s="36"/>
      <c r="F5" s="36"/>
      <c r="G5" s="36"/>
      <c r="H5" s="36"/>
      <c r="I5" s="37"/>
    </row>
    <row r="6" spans="2:13" ht="73.5" customHeight="1">
      <c r="B6" s="40" t="s">
        <v>46</v>
      </c>
      <c r="C6" s="29"/>
      <c r="D6" s="29"/>
      <c r="E6" s="29"/>
      <c r="F6" s="29"/>
      <c r="G6" s="29"/>
      <c r="H6" s="29"/>
      <c r="I6" s="29"/>
    </row>
    <row r="7" spans="2:13" ht="27" customHeight="1">
      <c r="B7" s="48" t="s">
        <v>21</v>
      </c>
      <c r="C7" s="49"/>
      <c r="D7" s="49"/>
      <c r="E7" s="49"/>
      <c r="F7"/>
      <c r="G7"/>
      <c r="H7"/>
      <c r="I7"/>
    </row>
    <row r="8" spans="2:13" ht="32.25" customHeight="1">
      <c r="B8" s="18"/>
      <c r="C8" s="43" t="s">
        <v>19</v>
      </c>
      <c r="D8" s="44"/>
      <c r="E8" s="43" t="s">
        <v>20</v>
      </c>
      <c r="F8" s="44"/>
      <c r="G8" s="25" t="s">
        <v>18</v>
      </c>
      <c r="H8" s="44" t="s">
        <v>33</v>
      </c>
      <c r="I8" s="44"/>
      <c r="M8" s="1" t="s">
        <v>41</v>
      </c>
    </row>
    <row r="9" spans="2:13" ht="29.25" customHeight="1">
      <c r="B9" s="3" t="s">
        <v>16</v>
      </c>
      <c r="C9" s="41" t="s">
        <v>41</v>
      </c>
      <c r="D9" s="42"/>
      <c r="E9" s="46">
        <v>1800</v>
      </c>
      <c r="F9" s="47"/>
      <c r="G9" s="3">
        <v>0.434</v>
      </c>
      <c r="H9" s="45">
        <f>+E9*G9/1000</f>
        <v>0.78120000000000001</v>
      </c>
      <c r="I9" s="45"/>
      <c r="M9" s="1" t="s">
        <v>42</v>
      </c>
    </row>
    <row r="10" spans="2:13">
      <c r="M10" s="1" t="s">
        <v>43</v>
      </c>
    </row>
    <row r="11" spans="2:13">
      <c r="M11" s="1" t="s">
        <v>44</v>
      </c>
    </row>
    <row r="12" spans="2:13" ht="27" customHeight="1">
      <c r="B12" s="30" t="s">
        <v>36</v>
      </c>
      <c r="C12" s="31"/>
      <c r="D12" s="31"/>
      <c r="E12" s="31"/>
      <c r="F12" s="31"/>
      <c r="G12" s="31"/>
      <c r="H12" s="31"/>
      <c r="I12" s="31"/>
    </row>
    <row r="13" spans="2:13" ht="23.25" customHeight="1">
      <c r="B13" s="1" t="s">
        <v>22</v>
      </c>
    </row>
    <row r="14" spans="2:13" ht="18.75">
      <c r="B14" s="38"/>
      <c r="C14" s="39"/>
      <c r="D14" s="4" t="s">
        <v>26</v>
      </c>
      <c r="E14" s="4" t="s">
        <v>27</v>
      </c>
      <c r="F14" s="4" t="s">
        <v>31</v>
      </c>
      <c r="G14" s="50" t="s">
        <v>34</v>
      </c>
      <c r="H14" s="51"/>
      <c r="I14" s="20"/>
    </row>
    <row r="15" spans="2:13" ht="18.75">
      <c r="B15" s="38" t="s">
        <v>23</v>
      </c>
      <c r="C15" s="39"/>
      <c r="D15" s="27">
        <v>37000</v>
      </c>
      <c r="E15" s="19" t="s">
        <v>28</v>
      </c>
      <c r="F15" s="22">
        <v>0.434</v>
      </c>
      <c r="G15" s="52">
        <f>D15*F15/1000</f>
        <v>16.058</v>
      </c>
      <c r="H15" s="53"/>
      <c r="I15" s="20"/>
    </row>
    <row r="16" spans="2:13" ht="18.75">
      <c r="B16" s="38" t="s">
        <v>38</v>
      </c>
      <c r="C16" s="39"/>
      <c r="D16" s="27"/>
      <c r="E16" s="19" t="s">
        <v>29</v>
      </c>
      <c r="F16" s="23">
        <v>2.75</v>
      </c>
      <c r="G16" s="52">
        <f t="shared" ref="G16:G19" si="0">D16*F16/1000</f>
        <v>0</v>
      </c>
      <c r="H16" s="53"/>
      <c r="I16" s="20"/>
    </row>
    <row r="17" spans="2:11" ht="18.75">
      <c r="B17" s="38" t="s">
        <v>24</v>
      </c>
      <c r="C17" s="39"/>
      <c r="D17" s="27"/>
      <c r="E17" s="19" t="s">
        <v>30</v>
      </c>
      <c r="F17" s="24">
        <f>ROUND(50.8*0.0161*44/12,2)*1000/458</f>
        <v>6.5502183406113534</v>
      </c>
      <c r="G17" s="52">
        <f t="shared" si="0"/>
        <v>0</v>
      </c>
      <c r="H17" s="53"/>
      <c r="I17" s="20"/>
      <c r="K17" s="21" t="s">
        <v>40</v>
      </c>
    </row>
    <row r="18" spans="2:11" ht="18.75">
      <c r="B18" s="38" t="s">
        <v>25</v>
      </c>
      <c r="C18" s="39"/>
      <c r="D18" s="27"/>
      <c r="E18" s="19" t="s">
        <v>29</v>
      </c>
      <c r="F18" s="24">
        <f>ROUND(36.7*0.0185*44/12,2)</f>
        <v>2.4900000000000002</v>
      </c>
      <c r="G18" s="52">
        <f t="shared" si="0"/>
        <v>0</v>
      </c>
      <c r="H18" s="53"/>
      <c r="I18" s="20"/>
      <c r="K18" s="21" t="s">
        <v>40</v>
      </c>
    </row>
    <row r="19" spans="2:11" ht="18.75">
      <c r="B19" s="38" t="s">
        <v>39</v>
      </c>
      <c r="C19" s="39"/>
      <c r="D19" s="27"/>
      <c r="E19" s="19" t="s">
        <v>30</v>
      </c>
      <c r="F19" s="24">
        <f>ROUND(44.8*0.0136*44/12,2)</f>
        <v>2.23</v>
      </c>
      <c r="G19" s="52">
        <f t="shared" si="0"/>
        <v>0</v>
      </c>
      <c r="H19" s="53"/>
      <c r="I19" s="20"/>
    </row>
    <row r="20" spans="2:11" ht="18.75">
      <c r="B20" s="38" t="s">
        <v>32</v>
      </c>
      <c r="C20" s="39"/>
      <c r="D20" s="26" t="s">
        <v>7</v>
      </c>
      <c r="E20" s="26"/>
      <c r="F20" s="26"/>
      <c r="G20" s="52">
        <f>SUM(G15:H19)</f>
        <v>16.058</v>
      </c>
      <c r="H20" s="53"/>
      <c r="I20" s="20"/>
    </row>
    <row r="21" spans="2:11" ht="29.25" customHeight="1">
      <c r="B21" s="40" t="s">
        <v>45</v>
      </c>
      <c r="C21" s="29"/>
      <c r="D21" s="29"/>
      <c r="E21" s="29"/>
      <c r="F21" s="29"/>
      <c r="G21" s="29"/>
      <c r="H21" s="29"/>
    </row>
    <row r="22" spans="2:11" ht="32.25" customHeight="1">
      <c r="B22" s="40" t="s">
        <v>35</v>
      </c>
      <c r="C22" s="29"/>
      <c r="D22" s="29"/>
      <c r="E22" s="29"/>
      <c r="F22" s="29"/>
      <c r="G22" s="29"/>
      <c r="H22" s="29"/>
    </row>
    <row r="25" spans="2:11" ht="27" customHeight="1" thickBot="1">
      <c r="B25" s="30" t="s">
        <v>37</v>
      </c>
      <c r="C25" s="31"/>
      <c r="D25" s="31"/>
      <c r="E25" s="31"/>
      <c r="F25" s="31"/>
      <c r="G25" s="31"/>
      <c r="H25" s="31"/>
      <c r="I25" s="31"/>
    </row>
    <row r="26" spans="2:11" ht="25.5" customHeight="1" thickBot="1">
      <c r="C26" s="32">
        <f>ROUNDDOWN(H9/G20,3)</f>
        <v>4.8000000000000001E-2</v>
      </c>
      <c r="D26" s="33"/>
    </row>
  </sheetData>
  <mergeCells count="30">
    <mergeCell ref="G18:H18"/>
    <mergeCell ref="G19:H19"/>
    <mergeCell ref="G20:H20"/>
    <mergeCell ref="B22:H22"/>
    <mergeCell ref="B21:H21"/>
    <mergeCell ref="B12:I12"/>
    <mergeCell ref="B15:C15"/>
    <mergeCell ref="B16:C16"/>
    <mergeCell ref="B17:C17"/>
    <mergeCell ref="B14:C14"/>
    <mergeCell ref="G14:H14"/>
    <mergeCell ref="G15:H15"/>
    <mergeCell ref="G16:H16"/>
    <mergeCell ref="G17:H17"/>
    <mergeCell ref="F1:I1"/>
    <mergeCell ref="B25:I25"/>
    <mergeCell ref="C26:D26"/>
    <mergeCell ref="B3:I3"/>
    <mergeCell ref="B5:I5"/>
    <mergeCell ref="B18:C18"/>
    <mergeCell ref="B19:C19"/>
    <mergeCell ref="B20:C20"/>
    <mergeCell ref="B6:I6"/>
    <mergeCell ref="C9:D9"/>
    <mergeCell ref="C8:D8"/>
    <mergeCell ref="E8:F8"/>
    <mergeCell ref="H8:I8"/>
    <mergeCell ref="H9:I9"/>
    <mergeCell ref="E9:F9"/>
    <mergeCell ref="B7:E7"/>
  </mergeCells>
  <phoneticPr fontId="2"/>
  <dataValidations count="1">
    <dataValidation type="list" allowBlank="1" showInputMessage="1" showErrorMessage="1" sqref="C9:D9" xr:uid="{1762DCFD-E487-4CA2-AC7A-54B2540EA1DE}">
      <formula1>$M$8:$M$12</formula1>
    </dataValidation>
  </dataValidations>
  <pageMargins left="0.7" right="0.7" top="0.75" bottom="0.75" header="0.3" footer="0.3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1"/>
  <sheetViews>
    <sheetView view="pageBreakPreview" zoomScale="130" zoomScaleNormal="140" zoomScaleSheetLayoutView="130" workbookViewId="0">
      <selection activeCell="K5" sqref="K5"/>
    </sheetView>
  </sheetViews>
  <sheetFormatPr defaultColWidth="8.625" defaultRowHeight="12"/>
  <cols>
    <col min="1" max="1" width="2" style="1" customWidth="1"/>
    <col min="2" max="2" width="8.5" style="1" customWidth="1"/>
    <col min="3" max="3" width="8" style="1" customWidth="1"/>
    <col min="4" max="4" width="12.625" style="1" customWidth="1"/>
    <col min="5" max="5" width="10.125" style="1" customWidth="1"/>
    <col min="6" max="6" width="9.5" style="1" customWidth="1"/>
    <col min="7" max="7" width="9.25" style="1" customWidth="1"/>
    <col min="8" max="8" width="12.625" style="1" customWidth="1"/>
    <col min="9" max="9" width="10" style="1" customWidth="1"/>
    <col min="10" max="16384" width="8.625" style="1"/>
  </cols>
  <sheetData>
    <row r="1" spans="2:9" ht="18.75">
      <c r="F1" s="28" t="s">
        <v>4</v>
      </c>
      <c r="G1" s="28"/>
      <c r="H1" s="28"/>
      <c r="I1" s="29"/>
    </row>
    <row r="3" spans="2:9" ht="18.399999999999999" customHeight="1">
      <c r="B3" s="34" t="s">
        <v>49</v>
      </c>
      <c r="C3" s="35"/>
      <c r="D3" s="35"/>
      <c r="E3" s="35"/>
      <c r="F3" s="35"/>
      <c r="G3" s="35"/>
      <c r="H3" s="35"/>
      <c r="I3" s="35"/>
    </row>
    <row r="4" spans="2:9" ht="14.25">
      <c r="B4" s="2"/>
      <c r="C4" s="2"/>
      <c r="D4" s="2"/>
      <c r="E4" s="2"/>
      <c r="F4" s="2"/>
      <c r="G4" s="2"/>
    </row>
    <row r="5" spans="2:9" ht="26.45" customHeight="1">
      <c r="B5" s="56" t="s">
        <v>50</v>
      </c>
      <c r="C5" s="56"/>
      <c r="D5" s="56"/>
      <c r="E5" s="56"/>
      <c r="F5" s="56"/>
      <c r="G5" s="56"/>
      <c r="H5" s="56"/>
      <c r="I5" s="29"/>
    </row>
    <row r="6" spans="2:9" ht="33" customHeight="1">
      <c r="B6" s="56" t="s">
        <v>47</v>
      </c>
      <c r="C6" s="56"/>
      <c r="D6" s="56"/>
      <c r="E6" s="56"/>
      <c r="F6" s="56"/>
      <c r="G6" s="56"/>
      <c r="H6" s="56"/>
      <c r="I6" s="29"/>
    </row>
    <row r="7" spans="2:9" ht="14.25" customHeight="1" thickBot="1"/>
    <row r="8" spans="2:9" ht="36.75" customHeight="1">
      <c r="B8" s="61" t="s">
        <v>5</v>
      </c>
      <c r="C8" s="62" t="s">
        <v>10</v>
      </c>
      <c r="D8" s="64" t="s">
        <v>11</v>
      </c>
      <c r="E8" s="66" t="s">
        <v>0</v>
      </c>
      <c r="F8" s="60" t="s">
        <v>8</v>
      </c>
      <c r="G8" s="60"/>
      <c r="H8" s="8" t="s">
        <v>9</v>
      </c>
      <c r="I8" s="13" t="s">
        <v>12</v>
      </c>
    </row>
    <row r="9" spans="2:9" ht="17.100000000000001" customHeight="1">
      <c r="B9" s="61"/>
      <c r="C9" s="63"/>
      <c r="D9" s="65"/>
      <c r="E9" s="67"/>
      <c r="F9" s="4" t="s">
        <v>2</v>
      </c>
      <c r="G9" s="4" t="s">
        <v>3</v>
      </c>
      <c r="H9" s="9" t="s">
        <v>13</v>
      </c>
      <c r="I9" s="14" t="s">
        <v>14</v>
      </c>
    </row>
    <row r="10" spans="2:9" ht="16.149999999999999" customHeight="1">
      <c r="B10" s="57"/>
      <c r="C10" s="5"/>
      <c r="D10" s="5"/>
      <c r="E10" s="5"/>
      <c r="F10" s="5">
        <v>3</v>
      </c>
      <c r="G10" s="5">
        <v>2</v>
      </c>
      <c r="H10" s="12">
        <f>F10-G10</f>
        <v>1</v>
      </c>
      <c r="I10" s="15">
        <f>H10/F10</f>
        <v>0.33333333333333331</v>
      </c>
    </row>
    <row r="11" spans="2:9" ht="16.149999999999999" customHeight="1">
      <c r="B11" s="58"/>
      <c r="C11" s="5"/>
      <c r="D11" s="5"/>
      <c r="E11" s="5"/>
      <c r="F11" s="5">
        <v>0</v>
      </c>
      <c r="G11" s="5">
        <v>0</v>
      </c>
      <c r="H11" s="12">
        <f t="shared" ref="H11:H28" si="0">F11-G11</f>
        <v>0</v>
      </c>
      <c r="I11" s="15" t="e">
        <f t="shared" ref="I11:I28" si="1">H11/F11</f>
        <v>#DIV/0!</v>
      </c>
    </row>
    <row r="12" spans="2:9" ht="16.149999999999999" customHeight="1">
      <c r="B12" s="58"/>
      <c r="C12" s="5"/>
      <c r="D12" s="5"/>
      <c r="E12" s="5"/>
      <c r="F12" s="5"/>
      <c r="G12" s="5"/>
      <c r="H12" s="12">
        <f t="shared" si="0"/>
        <v>0</v>
      </c>
      <c r="I12" s="15" t="e">
        <f t="shared" si="1"/>
        <v>#DIV/0!</v>
      </c>
    </row>
    <row r="13" spans="2:9" ht="16.149999999999999" customHeight="1">
      <c r="B13" s="58"/>
      <c r="C13" s="5"/>
      <c r="D13" s="5"/>
      <c r="E13" s="5"/>
      <c r="F13" s="5"/>
      <c r="G13" s="5"/>
      <c r="H13" s="12">
        <f t="shared" si="0"/>
        <v>0</v>
      </c>
      <c r="I13" s="15" t="e">
        <f t="shared" si="1"/>
        <v>#DIV/0!</v>
      </c>
    </row>
    <row r="14" spans="2:9" ht="16.149999999999999" customHeight="1">
      <c r="B14" s="58"/>
      <c r="C14" s="5"/>
      <c r="D14" s="5"/>
      <c r="E14" s="5"/>
      <c r="F14" s="5"/>
      <c r="G14" s="5"/>
      <c r="H14" s="12">
        <f t="shared" si="0"/>
        <v>0</v>
      </c>
      <c r="I14" s="15" t="e">
        <f t="shared" si="1"/>
        <v>#DIV/0!</v>
      </c>
    </row>
    <row r="15" spans="2:9" ht="16.149999999999999" customHeight="1">
      <c r="B15" s="58"/>
      <c r="C15" s="5"/>
      <c r="D15" s="5"/>
      <c r="E15" s="5"/>
      <c r="F15" s="5"/>
      <c r="G15" s="5"/>
      <c r="H15" s="12">
        <f t="shared" si="0"/>
        <v>0</v>
      </c>
      <c r="I15" s="15" t="e">
        <f t="shared" si="1"/>
        <v>#DIV/0!</v>
      </c>
    </row>
    <row r="16" spans="2:9" ht="16.149999999999999" customHeight="1">
      <c r="B16" s="58"/>
      <c r="C16" s="5"/>
      <c r="D16" s="5"/>
      <c r="E16" s="5"/>
      <c r="F16" s="5"/>
      <c r="G16" s="5"/>
      <c r="H16" s="12">
        <f t="shared" si="0"/>
        <v>0</v>
      </c>
      <c r="I16" s="15" t="e">
        <f t="shared" si="1"/>
        <v>#DIV/0!</v>
      </c>
    </row>
    <row r="17" spans="2:9" ht="16.149999999999999" customHeight="1">
      <c r="B17" s="58"/>
      <c r="C17" s="5"/>
      <c r="D17" s="5"/>
      <c r="E17" s="5"/>
      <c r="F17" s="5"/>
      <c r="G17" s="5"/>
      <c r="H17" s="12">
        <f t="shared" si="0"/>
        <v>0</v>
      </c>
      <c r="I17" s="15" t="e">
        <f t="shared" si="1"/>
        <v>#DIV/0!</v>
      </c>
    </row>
    <row r="18" spans="2:9" ht="16.149999999999999" customHeight="1">
      <c r="B18" s="58"/>
      <c r="C18" s="5"/>
      <c r="D18" s="5"/>
      <c r="E18" s="5"/>
      <c r="F18" s="5"/>
      <c r="G18" s="5"/>
      <c r="H18" s="12">
        <f t="shared" si="0"/>
        <v>0</v>
      </c>
      <c r="I18" s="15" t="e">
        <f t="shared" si="1"/>
        <v>#DIV/0!</v>
      </c>
    </row>
    <row r="19" spans="2:9" ht="16.149999999999999" customHeight="1">
      <c r="B19" s="58"/>
      <c r="C19" s="5"/>
      <c r="D19" s="5"/>
      <c r="E19" s="5"/>
      <c r="F19" s="5"/>
      <c r="G19" s="5"/>
      <c r="H19" s="12">
        <f t="shared" si="0"/>
        <v>0</v>
      </c>
      <c r="I19" s="15" t="e">
        <f t="shared" si="1"/>
        <v>#DIV/0!</v>
      </c>
    </row>
    <row r="20" spans="2:9" ht="16.149999999999999" customHeight="1">
      <c r="B20" s="58"/>
      <c r="C20" s="5"/>
      <c r="D20" s="5"/>
      <c r="E20" s="5"/>
      <c r="F20" s="5"/>
      <c r="G20" s="5"/>
      <c r="H20" s="12">
        <f t="shared" si="0"/>
        <v>0</v>
      </c>
      <c r="I20" s="15" t="e">
        <f t="shared" si="1"/>
        <v>#DIV/0!</v>
      </c>
    </row>
    <row r="21" spans="2:9" ht="16.149999999999999" customHeight="1">
      <c r="B21" s="58"/>
      <c r="C21" s="5"/>
      <c r="D21" s="5"/>
      <c r="E21" s="5"/>
      <c r="F21" s="5"/>
      <c r="G21" s="5"/>
      <c r="H21" s="12">
        <f t="shared" si="0"/>
        <v>0</v>
      </c>
      <c r="I21" s="15" t="e">
        <f t="shared" si="1"/>
        <v>#DIV/0!</v>
      </c>
    </row>
    <row r="22" spans="2:9" ht="16.149999999999999" customHeight="1">
      <c r="B22" s="58"/>
      <c r="C22" s="5"/>
      <c r="D22" s="5"/>
      <c r="E22" s="5"/>
      <c r="F22" s="5"/>
      <c r="G22" s="5"/>
      <c r="H22" s="12">
        <f t="shared" si="0"/>
        <v>0</v>
      </c>
      <c r="I22" s="15" t="e">
        <f t="shared" si="1"/>
        <v>#DIV/0!</v>
      </c>
    </row>
    <row r="23" spans="2:9" ht="16.149999999999999" customHeight="1">
      <c r="B23" s="58"/>
      <c r="C23" s="5"/>
      <c r="D23" s="5"/>
      <c r="E23" s="5"/>
      <c r="F23" s="5"/>
      <c r="G23" s="5"/>
      <c r="H23" s="12">
        <f t="shared" si="0"/>
        <v>0</v>
      </c>
      <c r="I23" s="15" t="e">
        <f t="shared" si="1"/>
        <v>#DIV/0!</v>
      </c>
    </row>
    <row r="24" spans="2:9" ht="16.149999999999999" customHeight="1">
      <c r="B24" s="58"/>
      <c r="C24" s="5"/>
      <c r="D24" s="5"/>
      <c r="E24" s="5"/>
      <c r="F24" s="5"/>
      <c r="G24" s="5"/>
      <c r="H24" s="12">
        <f t="shared" si="0"/>
        <v>0</v>
      </c>
      <c r="I24" s="15" t="e">
        <f t="shared" si="1"/>
        <v>#DIV/0!</v>
      </c>
    </row>
    <row r="25" spans="2:9" ht="16.149999999999999" customHeight="1">
      <c r="B25" s="58"/>
      <c r="C25" s="5"/>
      <c r="D25" s="5"/>
      <c r="E25" s="5"/>
      <c r="F25" s="5"/>
      <c r="G25" s="5"/>
      <c r="H25" s="12">
        <f t="shared" si="0"/>
        <v>0</v>
      </c>
      <c r="I25" s="15" t="e">
        <f t="shared" si="1"/>
        <v>#DIV/0!</v>
      </c>
    </row>
    <row r="26" spans="2:9" ht="16.149999999999999" customHeight="1">
      <c r="B26" s="58"/>
      <c r="C26" s="5"/>
      <c r="D26" s="5"/>
      <c r="E26" s="5"/>
      <c r="F26" s="5"/>
      <c r="G26" s="5"/>
      <c r="H26" s="12">
        <f t="shared" si="0"/>
        <v>0</v>
      </c>
      <c r="I26" s="15" t="e">
        <f t="shared" si="1"/>
        <v>#DIV/0!</v>
      </c>
    </row>
    <row r="27" spans="2:9" ht="16.149999999999999" customHeight="1">
      <c r="B27" s="58"/>
      <c r="C27" s="5"/>
      <c r="D27" s="5"/>
      <c r="E27" s="5"/>
      <c r="F27" s="5"/>
      <c r="G27" s="5"/>
      <c r="H27" s="12">
        <f t="shared" si="0"/>
        <v>0</v>
      </c>
      <c r="I27" s="15" t="e">
        <f t="shared" si="1"/>
        <v>#DIV/0!</v>
      </c>
    </row>
    <row r="28" spans="2:9" ht="16.149999999999999" customHeight="1">
      <c r="B28" s="59"/>
      <c r="C28" s="5"/>
      <c r="D28" s="5"/>
      <c r="E28" s="5"/>
      <c r="F28" s="5"/>
      <c r="G28" s="5"/>
      <c r="H28" s="12">
        <f t="shared" si="0"/>
        <v>0</v>
      </c>
      <c r="I28" s="15" t="e">
        <f t="shared" si="1"/>
        <v>#DIV/0!</v>
      </c>
    </row>
    <row r="29" spans="2:9" ht="31.15" customHeight="1">
      <c r="B29" s="3"/>
      <c r="C29" s="4" t="s">
        <v>1</v>
      </c>
      <c r="D29" s="3"/>
      <c r="E29" s="3"/>
      <c r="F29" s="3">
        <f>SUM(F10:F28)</f>
        <v>3</v>
      </c>
      <c r="G29" s="3">
        <f>SUM(G10:G28)</f>
        <v>2</v>
      </c>
      <c r="H29" s="16">
        <f>SUM(H10:H28)</f>
        <v>1</v>
      </c>
      <c r="I29" s="17" t="s">
        <v>15</v>
      </c>
    </row>
    <row r="30" spans="2:9" ht="16.149999999999999" customHeight="1" thickBot="1">
      <c r="B30" s="7"/>
      <c r="C30" s="6"/>
      <c r="D30" s="7"/>
      <c r="E30" s="7"/>
      <c r="F30" s="7"/>
      <c r="G30" s="10" t="s">
        <v>6</v>
      </c>
      <c r="H30" s="54">
        <f>IF(ISERROR(H29/F29),"",ROUNDDOWN(H29/F29,3))</f>
        <v>0.33300000000000002</v>
      </c>
      <c r="I30" s="55"/>
    </row>
    <row r="31" spans="2:9" ht="25.15" customHeight="1">
      <c r="H31" s="11"/>
      <c r="I31" s="11"/>
    </row>
  </sheetData>
  <mergeCells count="11">
    <mergeCell ref="H30:I30"/>
    <mergeCell ref="B5:I5"/>
    <mergeCell ref="B6:I6"/>
    <mergeCell ref="B3:I3"/>
    <mergeCell ref="F1:I1"/>
    <mergeCell ref="B10:B28"/>
    <mergeCell ref="F8:G8"/>
    <mergeCell ref="B8:B9"/>
    <mergeCell ref="C8:C9"/>
    <mergeCell ref="D8:D9"/>
    <mergeCell ref="E8:E9"/>
  </mergeCells>
  <phoneticPr fontId="2"/>
  <pageMargins left="0.70866141732283472" right="0.70866141732283472" top="0.74803149606299213" bottom="0.74803149606299213" header="0.31496062992125984" footer="0.31496062992125984"/>
  <pageSetup paperSize="9" scale="85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再生可能エネルギー設備用</vt:lpstr>
      <vt:lpstr>省エネルギー設備用</vt:lpstr>
      <vt:lpstr>再生可能エネルギー設備用!Print_Area</vt:lpstr>
      <vt:lpstr>省エネルギー設備用!Print_Area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 N</dc:creator>
  <cp:lastModifiedBy>井上 一般社団法人静岡県環境資源協会</cp:lastModifiedBy>
  <cp:lastPrinted>2020-04-08T04:25:33Z</cp:lastPrinted>
  <dcterms:created xsi:type="dcterms:W3CDTF">2017-04-17T08:29:54Z</dcterms:created>
  <dcterms:modified xsi:type="dcterms:W3CDTF">2024-08-23T04:28:10Z</dcterms:modified>
</cp:coreProperties>
</file>